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da9958d5653d7c/CustomDS/Project Traveler/Balloon/Flight 2019c/"/>
    </mc:Choice>
  </mc:AlternateContent>
  <xr:revisionPtr revIDLastSave="66" documentId="13_ncr:40009_{1CD49F82-1CE4-4B41-BCE7-FF869C04B2BD}" xr6:coauthVersionLast="43" xr6:coauthVersionMax="43" xr10:uidLastSave="{442BA14B-B5BF-49C6-9E2A-D0ECC060F3CB}"/>
  <bookViews>
    <workbookView xWindow="-108" yWindow="-108" windowWidth="23256" windowHeight="12576" xr2:uid="{00000000-000D-0000-FFFF-FFFF00000000}"/>
  </bookViews>
  <sheets>
    <sheet name="W0ZC-11" sheetId="1" r:id="rId1"/>
  </sheets>
  <definedNames>
    <definedName name="ExternalData_1" localSheetId="0" hidden="1">'W0ZC-11'!$A$1:$P$172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V172" i="1"/>
  <c r="U172" i="1"/>
  <c r="S172" i="1"/>
  <c r="R172" i="1"/>
  <c r="Q172" i="1"/>
  <c r="V171" i="1"/>
  <c r="U171" i="1"/>
  <c r="S171" i="1"/>
  <c r="R171" i="1"/>
  <c r="Q171" i="1"/>
  <c r="W171" i="1" s="1"/>
  <c r="X171" i="1" s="1"/>
  <c r="W170" i="1"/>
  <c r="X170" i="1" s="1"/>
  <c r="V170" i="1"/>
  <c r="U170" i="1"/>
  <c r="S170" i="1"/>
  <c r="R170" i="1"/>
  <c r="Q170" i="1"/>
  <c r="V169" i="1"/>
  <c r="U169" i="1"/>
  <c r="S169" i="1"/>
  <c r="R169" i="1"/>
  <c r="Q169" i="1"/>
  <c r="W169" i="1" s="1"/>
  <c r="X169" i="1" s="1"/>
  <c r="W168" i="1"/>
  <c r="X168" i="1" s="1"/>
  <c r="V168" i="1"/>
  <c r="U168" i="1"/>
  <c r="S168" i="1"/>
  <c r="R168" i="1"/>
  <c r="Q168" i="1"/>
  <c r="V167" i="1"/>
  <c r="U167" i="1"/>
  <c r="S167" i="1"/>
  <c r="R167" i="1"/>
  <c r="Q167" i="1"/>
  <c r="W167" i="1" s="1"/>
  <c r="X167" i="1" s="1"/>
  <c r="W166" i="1"/>
  <c r="X166" i="1" s="1"/>
  <c r="V166" i="1"/>
  <c r="U166" i="1"/>
  <c r="S166" i="1"/>
  <c r="R166" i="1"/>
  <c r="Q166" i="1"/>
  <c r="V165" i="1"/>
  <c r="U165" i="1"/>
  <c r="S165" i="1"/>
  <c r="R165" i="1"/>
  <c r="Q165" i="1"/>
  <c r="W165" i="1" s="1"/>
  <c r="X165" i="1" s="1"/>
  <c r="W164" i="1"/>
  <c r="X164" i="1" s="1"/>
  <c r="V164" i="1"/>
  <c r="U164" i="1"/>
  <c r="S164" i="1"/>
  <c r="R164" i="1"/>
  <c r="Q164" i="1"/>
  <c r="V163" i="1"/>
  <c r="U163" i="1"/>
  <c r="S163" i="1"/>
  <c r="R163" i="1"/>
  <c r="Q163" i="1"/>
  <c r="W163" i="1" s="1"/>
  <c r="X163" i="1" s="1"/>
  <c r="W162" i="1"/>
  <c r="X162" i="1" s="1"/>
  <c r="V162" i="1"/>
  <c r="U162" i="1"/>
  <c r="S162" i="1"/>
  <c r="R162" i="1"/>
  <c r="Q162" i="1"/>
  <c r="V161" i="1"/>
  <c r="U161" i="1"/>
  <c r="S161" i="1"/>
  <c r="R161" i="1"/>
  <c r="Q161" i="1"/>
  <c r="W161" i="1" s="1"/>
  <c r="X161" i="1" s="1"/>
  <c r="W160" i="1"/>
  <c r="X160" i="1" s="1"/>
  <c r="V160" i="1"/>
  <c r="U160" i="1"/>
  <c r="S160" i="1"/>
  <c r="R160" i="1"/>
  <c r="Q160" i="1"/>
  <c r="V159" i="1"/>
  <c r="U159" i="1"/>
  <c r="S159" i="1"/>
  <c r="R159" i="1"/>
  <c r="Q159" i="1"/>
  <c r="W159" i="1" s="1"/>
  <c r="X159" i="1" s="1"/>
  <c r="W158" i="1"/>
  <c r="X158" i="1" s="1"/>
  <c r="V158" i="1"/>
  <c r="U158" i="1"/>
  <c r="S158" i="1"/>
  <c r="R158" i="1"/>
  <c r="Q158" i="1"/>
  <c r="V157" i="1"/>
  <c r="U157" i="1"/>
  <c r="S157" i="1"/>
  <c r="R157" i="1"/>
  <c r="Q157" i="1"/>
  <c r="W157" i="1" s="1"/>
  <c r="X157" i="1" s="1"/>
  <c r="W156" i="1"/>
  <c r="X156" i="1" s="1"/>
  <c r="V156" i="1"/>
  <c r="U156" i="1"/>
  <c r="S156" i="1"/>
  <c r="R156" i="1"/>
  <c r="Q156" i="1"/>
  <c r="V155" i="1"/>
  <c r="U155" i="1"/>
  <c r="S155" i="1"/>
  <c r="R155" i="1"/>
  <c r="Q155" i="1"/>
  <c r="W155" i="1" s="1"/>
  <c r="X155" i="1" s="1"/>
  <c r="W154" i="1"/>
  <c r="X154" i="1" s="1"/>
  <c r="V154" i="1"/>
  <c r="U154" i="1"/>
  <c r="S154" i="1"/>
  <c r="R154" i="1"/>
  <c r="Q154" i="1"/>
  <c r="V153" i="1"/>
  <c r="U153" i="1"/>
  <c r="S153" i="1"/>
  <c r="R153" i="1"/>
  <c r="Q153" i="1"/>
  <c r="W153" i="1" s="1"/>
  <c r="X153" i="1" s="1"/>
  <c r="W152" i="1"/>
  <c r="X152" i="1" s="1"/>
  <c r="V152" i="1"/>
  <c r="U152" i="1"/>
  <c r="S152" i="1"/>
  <c r="R152" i="1"/>
  <c r="Q152" i="1"/>
  <c r="V151" i="1"/>
  <c r="U151" i="1"/>
  <c r="S151" i="1"/>
  <c r="R151" i="1"/>
  <c r="Q151" i="1"/>
  <c r="W151" i="1" s="1"/>
  <c r="X151" i="1" s="1"/>
  <c r="W150" i="1"/>
  <c r="X150" i="1" s="1"/>
  <c r="V150" i="1"/>
  <c r="U150" i="1"/>
  <c r="S150" i="1"/>
  <c r="R150" i="1"/>
  <c r="Q150" i="1"/>
  <c r="V149" i="1"/>
  <c r="U149" i="1"/>
  <c r="S149" i="1"/>
  <c r="R149" i="1"/>
  <c r="Q149" i="1"/>
  <c r="W149" i="1" s="1"/>
  <c r="X149" i="1" s="1"/>
  <c r="W148" i="1"/>
  <c r="X148" i="1" s="1"/>
  <c r="V148" i="1"/>
  <c r="U148" i="1"/>
  <c r="S148" i="1"/>
  <c r="R148" i="1"/>
  <c r="Q148" i="1"/>
  <c r="V147" i="1"/>
  <c r="U147" i="1"/>
  <c r="S147" i="1"/>
  <c r="R147" i="1"/>
  <c r="Q147" i="1"/>
  <c r="W147" i="1" s="1"/>
  <c r="X147" i="1" s="1"/>
  <c r="W146" i="1"/>
  <c r="X146" i="1" s="1"/>
  <c r="V146" i="1"/>
  <c r="U146" i="1"/>
  <c r="S146" i="1"/>
  <c r="R146" i="1"/>
  <c r="Q146" i="1"/>
  <c r="V145" i="1"/>
  <c r="U145" i="1"/>
  <c r="S145" i="1"/>
  <c r="R145" i="1"/>
  <c r="Q145" i="1"/>
  <c r="W145" i="1" s="1"/>
  <c r="X145" i="1" s="1"/>
  <c r="W144" i="1"/>
  <c r="X144" i="1" s="1"/>
  <c r="V144" i="1"/>
  <c r="U144" i="1"/>
  <c r="S144" i="1"/>
  <c r="R144" i="1"/>
  <c r="Q144" i="1"/>
  <c r="V143" i="1"/>
  <c r="U143" i="1"/>
  <c r="S143" i="1"/>
  <c r="R143" i="1"/>
  <c r="Q143" i="1"/>
  <c r="W143" i="1" s="1"/>
  <c r="X143" i="1" s="1"/>
  <c r="W142" i="1"/>
  <c r="X142" i="1" s="1"/>
  <c r="V142" i="1"/>
  <c r="U142" i="1"/>
  <c r="S142" i="1"/>
  <c r="R142" i="1"/>
  <c r="Q142" i="1"/>
  <c r="V141" i="1"/>
  <c r="U141" i="1"/>
  <c r="S141" i="1"/>
  <c r="R141" i="1"/>
  <c r="Q141" i="1"/>
  <c r="W141" i="1" s="1"/>
  <c r="X141" i="1" s="1"/>
  <c r="W140" i="1"/>
  <c r="X140" i="1" s="1"/>
  <c r="V140" i="1"/>
  <c r="U140" i="1"/>
  <c r="S140" i="1"/>
  <c r="R140" i="1"/>
  <c r="Q140" i="1"/>
  <c r="V139" i="1"/>
  <c r="U139" i="1"/>
  <c r="S139" i="1"/>
  <c r="R139" i="1"/>
  <c r="Q139" i="1"/>
  <c r="W139" i="1" s="1"/>
  <c r="X139" i="1" s="1"/>
  <c r="W138" i="1"/>
  <c r="X138" i="1" s="1"/>
  <c r="V138" i="1"/>
  <c r="U138" i="1"/>
  <c r="S138" i="1"/>
  <c r="R138" i="1"/>
  <c r="Q138" i="1"/>
  <c r="V137" i="1"/>
  <c r="U137" i="1"/>
  <c r="S137" i="1"/>
  <c r="R137" i="1"/>
  <c r="Q137" i="1"/>
  <c r="W137" i="1" s="1"/>
  <c r="X137" i="1" s="1"/>
  <c r="W136" i="1"/>
  <c r="X136" i="1" s="1"/>
  <c r="V136" i="1"/>
  <c r="U136" i="1"/>
  <c r="S136" i="1"/>
  <c r="R136" i="1"/>
  <c r="Q136" i="1"/>
  <c r="V135" i="1"/>
  <c r="U135" i="1"/>
  <c r="S135" i="1"/>
  <c r="R135" i="1"/>
  <c r="Q135" i="1"/>
  <c r="W135" i="1" s="1"/>
  <c r="X135" i="1" s="1"/>
  <c r="W134" i="1"/>
  <c r="X134" i="1" s="1"/>
  <c r="V134" i="1"/>
  <c r="U134" i="1"/>
  <c r="S134" i="1"/>
  <c r="R134" i="1"/>
  <c r="Q134" i="1"/>
  <c r="V133" i="1"/>
  <c r="U133" i="1"/>
  <c r="S133" i="1"/>
  <c r="R133" i="1"/>
  <c r="Q133" i="1"/>
  <c r="W133" i="1" s="1"/>
  <c r="X133" i="1" s="1"/>
  <c r="W132" i="1"/>
  <c r="X132" i="1" s="1"/>
  <c r="V132" i="1"/>
  <c r="U132" i="1"/>
  <c r="S132" i="1"/>
  <c r="R132" i="1"/>
  <c r="Q132" i="1"/>
  <c r="V131" i="1"/>
  <c r="U131" i="1"/>
  <c r="S131" i="1"/>
  <c r="R131" i="1"/>
  <c r="Q131" i="1"/>
  <c r="W131" i="1" s="1"/>
  <c r="X131" i="1" s="1"/>
  <c r="W130" i="1"/>
  <c r="X130" i="1" s="1"/>
  <c r="V130" i="1"/>
  <c r="U130" i="1"/>
  <c r="S130" i="1"/>
  <c r="R130" i="1"/>
  <c r="Q130" i="1"/>
  <c r="W129" i="1"/>
  <c r="X129" i="1" s="1"/>
  <c r="V129" i="1"/>
  <c r="U129" i="1"/>
  <c r="S129" i="1"/>
  <c r="R129" i="1"/>
  <c r="Q129" i="1"/>
  <c r="W128" i="1"/>
  <c r="X128" i="1" s="1"/>
  <c r="V128" i="1"/>
  <c r="U128" i="1"/>
  <c r="S128" i="1"/>
  <c r="R128" i="1"/>
  <c r="Q128" i="1"/>
  <c r="W127" i="1"/>
  <c r="X127" i="1" s="1"/>
  <c r="V127" i="1"/>
  <c r="U127" i="1"/>
  <c r="S127" i="1"/>
  <c r="R127" i="1"/>
  <c r="Q127" i="1"/>
  <c r="W126" i="1"/>
  <c r="X126" i="1" s="1"/>
  <c r="V126" i="1"/>
  <c r="U126" i="1"/>
  <c r="S126" i="1"/>
  <c r="R126" i="1"/>
  <c r="Q126" i="1"/>
  <c r="W125" i="1"/>
  <c r="X125" i="1" s="1"/>
  <c r="V125" i="1"/>
  <c r="U125" i="1"/>
  <c r="S125" i="1"/>
  <c r="R125" i="1"/>
  <c r="Q125" i="1"/>
  <c r="W124" i="1"/>
  <c r="X124" i="1" s="1"/>
  <c r="V124" i="1"/>
  <c r="U124" i="1"/>
  <c r="S124" i="1"/>
  <c r="R124" i="1"/>
  <c r="Q124" i="1"/>
  <c r="W123" i="1"/>
  <c r="X123" i="1" s="1"/>
  <c r="V123" i="1"/>
  <c r="U123" i="1"/>
  <c r="S123" i="1"/>
  <c r="R123" i="1"/>
  <c r="Q123" i="1"/>
  <c r="W122" i="1"/>
  <c r="X122" i="1" s="1"/>
  <c r="V122" i="1"/>
  <c r="U122" i="1"/>
  <c r="S122" i="1"/>
  <c r="R122" i="1"/>
  <c r="Q122" i="1"/>
  <c r="W121" i="1"/>
  <c r="X121" i="1" s="1"/>
  <c r="V121" i="1"/>
  <c r="U121" i="1"/>
  <c r="S121" i="1"/>
  <c r="R121" i="1"/>
  <c r="Q121" i="1"/>
  <c r="W120" i="1"/>
  <c r="X120" i="1" s="1"/>
  <c r="V120" i="1"/>
  <c r="U120" i="1"/>
  <c r="S120" i="1"/>
  <c r="R120" i="1"/>
  <c r="Q120" i="1"/>
  <c r="W119" i="1"/>
  <c r="X119" i="1" s="1"/>
  <c r="V119" i="1"/>
  <c r="U119" i="1"/>
  <c r="S119" i="1"/>
  <c r="R119" i="1"/>
  <c r="Q119" i="1"/>
  <c r="W118" i="1"/>
  <c r="X118" i="1" s="1"/>
  <c r="V118" i="1"/>
  <c r="U118" i="1"/>
  <c r="S118" i="1"/>
  <c r="R118" i="1"/>
  <c r="Q118" i="1"/>
  <c r="W117" i="1"/>
  <c r="X117" i="1" s="1"/>
  <c r="V117" i="1"/>
  <c r="U117" i="1"/>
  <c r="S117" i="1"/>
  <c r="R117" i="1"/>
  <c r="Q117" i="1"/>
  <c r="W116" i="1"/>
  <c r="X116" i="1" s="1"/>
  <c r="V116" i="1"/>
  <c r="U116" i="1"/>
  <c r="S116" i="1"/>
  <c r="R116" i="1"/>
  <c r="Q116" i="1"/>
  <c r="W115" i="1"/>
  <c r="X115" i="1" s="1"/>
  <c r="V115" i="1"/>
  <c r="U115" i="1"/>
  <c r="S115" i="1"/>
  <c r="R115" i="1"/>
  <c r="Q115" i="1"/>
  <c r="W114" i="1"/>
  <c r="X114" i="1" s="1"/>
  <c r="V114" i="1"/>
  <c r="U114" i="1"/>
  <c r="S114" i="1"/>
  <c r="R114" i="1"/>
  <c r="Q114" i="1"/>
  <c r="W113" i="1"/>
  <c r="X113" i="1" s="1"/>
  <c r="V113" i="1"/>
  <c r="U113" i="1"/>
  <c r="S113" i="1"/>
  <c r="R113" i="1"/>
  <c r="Q113" i="1"/>
  <c r="W112" i="1"/>
  <c r="X112" i="1" s="1"/>
  <c r="V112" i="1"/>
  <c r="U112" i="1"/>
  <c r="S112" i="1"/>
  <c r="R112" i="1"/>
  <c r="Q112" i="1"/>
  <c r="W111" i="1"/>
  <c r="X111" i="1" s="1"/>
  <c r="V111" i="1"/>
  <c r="U111" i="1"/>
  <c r="S111" i="1"/>
  <c r="R111" i="1"/>
  <c r="Q111" i="1"/>
  <c r="W110" i="1"/>
  <c r="X110" i="1" s="1"/>
  <c r="V110" i="1"/>
  <c r="U110" i="1"/>
  <c r="S110" i="1"/>
  <c r="R110" i="1"/>
  <c r="Q110" i="1"/>
  <c r="W109" i="1"/>
  <c r="X109" i="1" s="1"/>
  <c r="V109" i="1"/>
  <c r="U109" i="1"/>
  <c r="S109" i="1"/>
  <c r="R109" i="1"/>
  <c r="Q109" i="1"/>
  <c r="W108" i="1"/>
  <c r="X108" i="1" s="1"/>
  <c r="V108" i="1"/>
  <c r="U108" i="1"/>
  <c r="S108" i="1"/>
  <c r="R108" i="1"/>
  <c r="Q108" i="1"/>
  <c r="W107" i="1"/>
  <c r="X107" i="1" s="1"/>
  <c r="V107" i="1"/>
  <c r="U107" i="1"/>
  <c r="S107" i="1"/>
  <c r="R107" i="1"/>
  <c r="Q107" i="1"/>
  <c r="W106" i="1"/>
  <c r="X106" i="1" s="1"/>
  <c r="V106" i="1"/>
  <c r="U106" i="1"/>
  <c r="S106" i="1"/>
  <c r="R106" i="1"/>
  <c r="Q106" i="1"/>
  <c r="W105" i="1"/>
  <c r="X105" i="1" s="1"/>
  <c r="V105" i="1"/>
  <c r="U105" i="1"/>
  <c r="S105" i="1"/>
  <c r="R105" i="1"/>
  <c r="Q105" i="1"/>
  <c r="W104" i="1"/>
  <c r="X104" i="1" s="1"/>
  <c r="V104" i="1"/>
  <c r="U104" i="1"/>
  <c r="S104" i="1"/>
  <c r="R104" i="1"/>
  <c r="Q104" i="1"/>
  <c r="W103" i="1"/>
  <c r="X103" i="1" s="1"/>
  <c r="V103" i="1"/>
  <c r="U103" i="1"/>
  <c r="S103" i="1"/>
  <c r="R103" i="1"/>
  <c r="Q103" i="1"/>
  <c r="W102" i="1"/>
  <c r="X102" i="1" s="1"/>
  <c r="V102" i="1"/>
  <c r="U102" i="1"/>
  <c r="S102" i="1"/>
  <c r="R102" i="1"/>
  <c r="Q102" i="1"/>
  <c r="W101" i="1"/>
  <c r="X101" i="1" s="1"/>
  <c r="V101" i="1"/>
  <c r="U101" i="1"/>
  <c r="S101" i="1"/>
  <c r="R101" i="1"/>
  <c r="Q101" i="1"/>
  <c r="W100" i="1"/>
  <c r="X100" i="1" s="1"/>
  <c r="V100" i="1"/>
  <c r="U100" i="1"/>
  <c r="S100" i="1"/>
  <c r="R100" i="1"/>
  <c r="Q100" i="1"/>
  <c r="W99" i="1"/>
  <c r="X99" i="1" s="1"/>
  <c r="V99" i="1"/>
  <c r="U99" i="1"/>
  <c r="S99" i="1"/>
  <c r="R99" i="1"/>
  <c r="Q99" i="1"/>
  <c r="W98" i="1"/>
  <c r="X98" i="1" s="1"/>
  <c r="V98" i="1"/>
  <c r="U98" i="1"/>
  <c r="S98" i="1"/>
  <c r="R98" i="1"/>
  <c r="Q98" i="1"/>
  <c r="W97" i="1"/>
  <c r="X97" i="1" s="1"/>
  <c r="V97" i="1"/>
  <c r="U97" i="1"/>
  <c r="S97" i="1"/>
  <c r="R97" i="1"/>
  <c r="Q97" i="1"/>
  <c r="W96" i="1"/>
  <c r="X96" i="1" s="1"/>
  <c r="V96" i="1"/>
  <c r="U96" i="1"/>
  <c r="S96" i="1"/>
  <c r="R96" i="1"/>
  <c r="Q96" i="1"/>
  <c r="W95" i="1"/>
  <c r="X95" i="1" s="1"/>
  <c r="V95" i="1"/>
  <c r="U95" i="1"/>
  <c r="S95" i="1"/>
  <c r="R95" i="1"/>
  <c r="Q95" i="1"/>
  <c r="W94" i="1"/>
  <c r="X94" i="1" s="1"/>
  <c r="V94" i="1"/>
  <c r="U94" i="1"/>
  <c r="S94" i="1"/>
  <c r="R94" i="1"/>
  <c r="Q94" i="1"/>
  <c r="W93" i="1"/>
  <c r="X93" i="1" s="1"/>
  <c r="V93" i="1"/>
  <c r="U93" i="1"/>
  <c r="S93" i="1"/>
  <c r="R93" i="1"/>
  <c r="Q93" i="1"/>
  <c r="W92" i="1"/>
  <c r="X92" i="1" s="1"/>
  <c r="V92" i="1"/>
  <c r="U92" i="1"/>
  <c r="S92" i="1"/>
  <c r="R92" i="1"/>
  <c r="Q92" i="1"/>
  <c r="W91" i="1"/>
  <c r="X91" i="1" s="1"/>
  <c r="V91" i="1"/>
  <c r="U91" i="1"/>
  <c r="S91" i="1"/>
  <c r="R91" i="1"/>
  <c r="Q91" i="1"/>
  <c r="W90" i="1"/>
  <c r="X90" i="1" s="1"/>
  <c r="V90" i="1"/>
  <c r="U90" i="1"/>
  <c r="S90" i="1"/>
  <c r="R90" i="1"/>
  <c r="Q90" i="1"/>
  <c r="W89" i="1"/>
  <c r="X89" i="1" s="1"/>
  <c r="V89" i="1"/>
  <c r="U89" i="1"/>
  <c r="S89" i="1"/>
  <c r="R89" i="1"/>
  <c r="Q89" i="1"/>
  <c r="W88" i="1"/>
  <c r="X88" i="1" s="1"/>
  <c r="V88" i="1"/>
  <c r="U88" i="1"/>
  <c r="S88" i="1"/>
  <c r="R88" i="1"/>
  <c r="Q88" i="1"/>
  <c r="W87" i="1"/>
  <c r="X87" i="1" s="1"/>
  <c r="V87" i="1"/>
  <c r="U87" i="1"/>
  <c r="S87" i="1"/>
  <c r="R87" i="1"/>
  <c r="Q87" i="1"/>
  <c r="W86" i="1"/>
  <c r="X86" i="1" s="1"/>
  <c r="V86" i="1"/>
  <c r="U86" i="1"/>
  <c r="S86" i="1"/>
  <c r="R86" i="1"/>
  <c r="Q86" i="1"/>
  <c r="W85" i="1"/>
  <c r="X85" i="1" s="1"/>
  <c r="V85" i="1"/>
  <c r="U85" i="1"/>
  <c r="S85" i="1"/>
  <c r="R85" i="1"/>
  <c r="Q85" i="1"/>
  <c r="W84" i="1"/>
  <c r="X84" i="1" s="1"/>
  <c r="V84" i="1"/>
  <c r="U84" i="1"/>
  <c r="S84" i="1"/>
  <c r="R84" i="1"/>
  <c r="Q84" i="1"/>
  <c r="W83" i="1"/>
  <c r="X83" i="1" s="1"/>
  <c r="V83" i="1"/>
  <c r="U83" i="1"/>
  <c r="S83" i="1"/>
  <c r="R83" i="1"/>
  <c r="Q83" i="1"/>
  <c r="W82" i="1"/>
  <c r="X82" i="1" s="1"/>
  <c r="V82" i="1"/>
  <c r="U82" i="1"/>
  <c r="S82" i="1"/>
  <c r="R82" i="1"/>
  <c r="Q82" i="1"/>
  <c r="W81" i="1"/>
  <c r="X81" i="1" s="1"/>
  <c r="V81" i="1"/>
  <c r="U81" i="1"/>
  <c r="S81" i="1"/>
  <c r="R81" i="1"/>
  <c r="Q81" i="1"/>
  <c r="W80" i="1"/>
  <c r="X80" i="1" s="1"/>
  <c r="V80" i="1"/>
  <c r="U80" i="1"/>
  <c r="S80" i="1"/>
  <c r="R80" i="1"/>
  <c r="Q80" i="1"/>
  <c r="W79" i="1"/>
  <c r="X79" i="1" s="1"/>
  <c r="V79" i="1"/>
  <c r="U79" i="1"/>
  <c r="S79" i="1"/>
  <c r="R79" i="1"/>
  <c r="Q79" i="1"/>
  <c r="W78" i="1"/>
  <c r="X78" i="1" s="1"/>
  <c r="V78" i="1"/>
  <c r="U78" i="1"/>
  <c r="S78" i="1"/>
  <c r="R78" i="1"/>
  <c r="Q78" i="1"/>
  <c r="W77" i="1"/>
  <c r="X77" i="1" s="1"/>
  <c r="V77" i="1"/>
  <c r="U77" i="1"/>
  <c r="S77" i="1"/>
  <c r="R77" i="1"/>
  <c r="Q77" i="1"/>
  <c r="W76" i="1"/>
  <c r="X76" i="1" s="1"/>
  <c r="V76" i="1"/>
  <c r="U76" i="1"/>
  <c r="S76" i="1"/>
  <c r="R76" i="1"/>
  <c r="Q76" i="1"/>
  <c r="W75" i="1"/>
  <c r="X75" i="1" s="1"/>
  <c r="V75" i="1"/>
  <c r="U75" i="1"/>
  <c r="S75" i="1"/>
  <c r="R75" i="1"/>
  <c r="Q75" i="1"/>
  <c r="W74" i="1"/>
  <c r="X74" i="1" s="1"/>
  <c r="V74" i="1"/>
  <c r="U74" i="1"/>
  <c r="S74" i="1"/>
  <c r="R74" i="1"/>
  <c r="Q74" i="1"/>
  <c r="W73" i="1"/>
  <c r="X73" i="1" s="1"/>
  <c r="V73" i="1"/>
  <c r="U73" i="1"/>
  <c r="S73" i="1"/>
  <c r="R73" i="1"/>
  <c r="Q73" i="1"/>
  <c r="W72" i="1"/>
  <c r="X72" i="1" s="1"/>
  <c r="V72" i="1"/>
  <c r="U72" i="1"/>
  <c r="S72" i="1"/>
  <c r="R72" i="1"/>
  <c r="Q72" i="1"/>
  <c r="W71" i="1"/>
  <c r="X71" i="1" s="1"/>
  <c r="V71" i="1"/>
  <c r="U71" i="1"/>
  <c r="S71" i="1"/>
  <c r="R71" i="1"/>
  <c r="Q71" i="1"/>
  <c r="W70" i="1"/>
  <c r="X70" i="1" s="1"/>
  <c r="V70" i="1"/>
  <c r="U70" i="1"/>
  <c r="S70" i="1"/>
  <c r="R70" i="1"/>
  <c r="Q70" i="1"/>
  <c r="W69" i="1"/>
  <c r="X69" i="1" s="1"/>
  <c r="V69" i="1"/>
  <c r="U69" i="1"/>
  <c r="S69" i="1"/>
  <c r="R69" i="1"/>
  <c r="Q69" i="1"/>
  <c r="W68" i="1"/>
  <c r="X68" i="1" s="1"/>
  <c r="V68" i="1"/>
  <c r="U68" i="1"/>
  <c r="S68" i="1"/>
  <c r="R68" i="1"/>
  <c r="Q68" i="1"/>
  <c r="W67" i="1"/>
  <c r="X67" i="1" s="1"/>
  <c r="V67" i="1"/>
  <c r="U67" i="1"/>
  <c r="S67" i="1"/>
  <c r="R67" i="1"/>
  <c r="Q67" i="1"/>
  <c r="W66" i="1"/>
  <c r="X66" i="1" s="1"/>
  <c r="V66" i="1"/>
  <c r="U66" i="1"/>
  <c r="S66" i="1"/>
  <c r="R66" i="1"/>
  <c r="Q66" i="1"/>
  <c r="W65" i="1"/>
  <c r="X65" i="1" s="1"/>
  <c r="V65" i="1"/>
  <c r="U65" i="1"/>
  <c r="S65" i="1"/>
  <c r="R65" i="1"/>
  <c r="Q65" i="1"/>
  <c r="W64" i="1"/>
  <c r="X64" i="1" s="1"/>
  <c r="V64" i="1"/>
  <c r="U64" i="1"/>
  <c r="S64" i="1"/>
  <c r="R64" i="1"/>
  <c r="Q64" i="1"/>
  <c r="W63" i="1"/>
  <c r="X63" i="1" s="1"/>
  <c r="V63" i="1"/>
  <c r="U63" i="1"/>
  <c r="S63" i="1"/>
  <c r="R63" i="1"/>
  <c r="Q63" i="1"/>
  <c r="W62" i="1"/>
  <c r="X62" i="1" s="1"/>
  <c r="V62" i="1"/>
  <c r="U62" i="1"/>
  <c r="S62" i="1"/>
  <c r="R62" i="1"/>
  <c r="Q62" i="1"/>
  <c r="W61" i="1"/>
  <c r="X61" i="1" s="1"/>
  <c r="V61" i="1"/>
  <c r="U61" i="1"/>
  <c r="S61" i="1"/>
  <c r="R61" i="1"/>
  <c r="Q61" i="1"/>
  <c r="W60" i="1"/>
  <c r="X60" i="1" s="1"/>
  <c r="V60" i="1"/>
  <c r="U60" i="1"/>
  <c r="S60" i="1"/>
  <c r="R60" i="1"/>
  <c r="Q60" i="1"/>
  <c r="W59" i="1"/>
  <c r="X59" i="1" s="1"/>
  <c r="V59" i="1"/>
  <c r="U59" i="1"/>
  <c r="S59" i="1"/>
  <c r="R59" i="1"/>
  <c r="Q59" i="1"/>
  <c r="W58" i="1"/>
  <c r="X58" i="1" s="1"/>
  <c r="V58" i="1"/>
  <c r="U58" i="1"/>
  <c r="S58" i="1"/>
  <c r="R58" i="1"/>
  <c r="Q58" i="1"/>
  <c r="W57" i="1"/>
  <c r="X57" i="1" s="1"/>
  <c r="V57" i="1"/>
  <c r="U57" i="1"/>
  <c r="S57" i="1"/>
  <c r="R57" i="1"/>
  <c r="Q57" i="1"/>
  <c r="W56" i="1"/>
  <c r="X56" i="1" s="1"/>
  <c r="V56" i="1"/>
  <c r="U56" i="1"/>
  <c r="S56" i="1"/>
  <c r="R56" i="1"/>
  <c r="Q56" i="1"/>
  <c r="W55" i="1"/>
  <c r="X55" i="1" s="1"/>
  <c r="V55" i="1"/>
  <c r="U55" i="1"/>
  <c r="S55" i="1"/>
  <c r="R55" i="1"/>
  <c r="Q55" i="1"/>
  <c r="W54" i="1"/>
  <c r="X54" i="1" s="1"/>
  <c r="V54" i="1"/>
  <c r="U54" i="1"/>
  <c r="S54" i="1"/>
  <c r="R54" i="1"/>
  <c r="Q54" i="1"/>
  <c r="W53" i="1"/>
  <c r="X53" i="1" s="1"/>
  <c r="V53" i="1"/>
  <c r="U53" i="1"/>
  <c r="S53" i="1"/>
  <c r="R53" i="1"/>
  <c r="Q53" i="1"/>
  <c r="W52" i="1"/>
  <c r="X52" i="1" s="1"/>
  <c r="V52" i="1"/>
  <c r="U52" i="1"/>
  <c r="S52" i="1"/>
  <c r="R52" i="1"/>
  <c r="Q52" i="1"/>
  <c r="W51" i="1"/>
  <c r="X51" i="1" s="1"/>
  <c r="V51" i="1"/>
  <c r="U51" i="1"/>
  <c r="S51" i="1"/>
  <c r="R51" i="1"/>
  <c r="Q51" i="1"/>
  <c r="W50" i="1"/>
  <c r="X50" i="1" s="1"/>
  <c r="V50" i="1"/>
  <c r="U50" i="1"/>
  <c r="S50" i="1"/>
  <c r="R50" i="1"/>
  <c r="Q50" i="1"/>
  <c r="W49" i="1"/>
  <c r="X49" i="1" s="1"/>
  <c r="V49" i="1"/>
  <c r="U49" i="1"/>
  <c r="S49" i="1"/>
  <c r="R49" i="1"/>
  <c r="Q49" i="1"/>
  <c r="W48" i="1"/>
  <c r="X48" i="1" s="1"/>
  <c r="V48" i="1"/>
  <c r="U48" i="1"/>
  <c r="S48" i="1"/>
  <c r="R48" i="1"/>
  <c r="Q48" i="1"/>
  <c r="W47" i="1"/>
  <c r="X47" i="1" s="1"/>
  <c r="V47" i="1"/>
  <c r="U47" i="1"/>
  <c r="S47" i="1"/>
  <c r="R47" i="1"/>
  <c r="Q47" i="1"/>
  <c r="W46" i="1"/>
  <c r="X46" i="1" s="1"/>
  <c r="V46" i="1"/>
  <c r="U46" i="1"/>
  <c r="S46" i="1"/>
  <c r="R46" i="1"/>
  <c r="Q46" i="1"/>
  <c r="W45" i="1"/>
  <c r="X45" i="1" s="1"/>
  <c r="V45" i="1"/>
  <c r="U45" i="1"/>
  <c r="S45" i="1"/>
  <c r="R45" i="1"/>
  <c r="Q45" i="1"/>
  <c r="W44" i="1"/>
  <c r="X44" i="1" s="1"/>
  <c r="V44" i="1"/>
  <c r="U44" i="1"/>
  <c r="S44" i="1"/>
  <c r="R44" i="1"/>
  <c r="Q44" i="1"/>
  <c r="W43" i="1"/>
  <c r="X43" i="1" s="1"/>
  <c r="V43" i="1"/>
  <c r="U43" i="1"/>
  <c r="S43" i="1"/>
  <c r="R43" i="1"/>
  <c r="Q43" i="1"/>
  <c r="W42" i="1"/>
  <c r="X42" i="1" s="1"/>
  <c r="V42" i="1"/>
  <c r="U42" i="1"/>
  <c r="S42" i="1"/>
  <c r="R42" i="1"/>
  <c r="Q42" i="1"/>
  <c r="W41" i="1"/>
  <c r="X41" i="1" s="1"/>
  <c r="V41" i="1"/>
  <c r="U41" i="1"/>
  <c r="S41" i="1"/>
  <c r="R41" i="1"/>
  <c r="Q41" i="1"/>
  <c r="W40" i="1"/>
  <c r="X40" i="1" s="1"/>
  <c r="V40" i="1"/>
  <c r="U40" i="1"/>
  <c r="S40" i="1"/>
  <c r="R40" i="1"/>
  <c r="Q40" i="1"/>
  <c r="W39" i="1"/>
  <c r="X39" i="1" s="1"/>
  <c r="V39" i="1"/>
  <c r="U39" i="1"/>
  <c r="S39" i="1"/>
  <c r="R39" i="1"/>
  <c r="Q39" i="1"/>
  <c r="W38" i="1"/>
  <c r="X38" i="1" s="1"/>
  <c r="V38" i="1"/>
  <c r="U38" i="1"/>
  <c r="S38" i="1"/>
  <c r="R38" i="1"/>
  <c r="Q38" i="1"/>
  <c r="W37" i="1"/>
  <c r="X37" i="1" s="1"/>
  <c r="V37" i="1"/>
  <c r="U37" i="1"/>
  <c r="S37" i="1"/>
  <c r="R37" i="1"/>
  <c r="Q37" i="1"/>
  <c r="W36" i="1"/>
  <c r="X36" i="1" s="1"/>
  <c r="V36" i="1"/>
  <c r="U36" i="1"/>
  <c r="S36" i="1"/>
  <c r="R36" i="1"/>
  <c r="Q36" i="1"/>
  <c r="W35" i="1"/>
  <c r="X35" i="1" s="1"/>
  <c r="V35" i="1"/>
  <c r="U35" i="1"/>
  <c r="S35" i="1"/>
  <c r="R35" i="1"/>
  <c r="Q35" i="1"/>
  <c r="W34" i="1"/>
  <c r="X34" i="1" s="1"/>
  <c r="V34" i="1"/>
  <c r="U34" i="1"/>
  <c r="S34" i="1"/>
  <c r="R34" i="1"/>
  <c r="Q34" i="1"/>
  <c r="W33" i="1"/>
  <c r="X33" i="1" s="1"/>
  <c r="V33" i="1"/>
  <c r="U33" i="1"/>
  <c r="S33" i="1"/>
  <c r="R33" i="1"/>
  <c r="Q33" i="1"/>
  <c r="W32" i="1"/>
  <c r="X32" i="1" s="1"/>
  <c r="V32" i="1"/>
  <c r="U32" i="1"/>
  <c r="S32" i="1"/>
  <c r="R32" i="1"/>
  <c r="Q32" i="1"/>
  <c r="W31" i="1"/>
  <c r="X31" i="1" s="1"/>
  <c r="V31" i="1"/>
  <c r="U31" i="1"/>
  <c r="S31" i="1"/>
  <c r="R31" i="1"/>
  <c r="Q31" i="1"/>
  <c r="W30" i="1"/>
  <c r="X30" i="1" s="1"/>
  <c r="V30" i="1"/>
  <c r="U30" i="1"/>
  <c r="S30" i="1"/>
  <c r="R30" i="1"/>
  <c r="Q30" i="1"/>
  <c r="W29" i="1"/>
  <c r="X29" i="1" s="1"/>
  <c r="V29" i="1"/>
  <c r="U29" i="1"/>
  <c r="S29" i="1"/>
  <c r="R29" i="1"/>
  <c r="Q29" i="1"/>
  <c r="W28" i="1"/>
  <c r="X28" i="1" s="1"/>
  <c r="V28" i="1"/>
  <c r="U28" i="1"/>
  <c r="S28" i="1"/>
  <c r="R28" i="1"/>
  <c r="Q28" i="1"/>
  <c r="W27" i="1"/>
  <c r="X27" i="1" s="1"/>
  <c r="V27" i="1"/>
  <c r="U27" i="1"/>
  <c r="S27" i="1"/>
  <c r="R27" i="1"/>
  <c r="Q27" i="1"/>
  <c r="W26" i="1"/>
  <c r="X26" i="1" s="1"/>
  <c r="V26" i="1"/>
  <c r="U26" i="1"/>
  <c r="S26" i="1"/>
  <c r="R26" i="1"/>
  <c r="Q26" i="1"/>
  <c r="W25" i="1"/>
  <c r="X25" i="1" s="1"/>
  <c r="V25" i="1"/>
  <c r="U25" i="1"/>
  <c r="S25" i="1"/>
  <c r="R25" i="1"/>
  <c r="Q25" i="1"/>
  <c r="W24" i="1"/>
  <c r="X24" i="1" s="1"/>
  <c r="V24" i="1"/>
  <c r="U24" i="1"/>
  <c r="S24" i="1"/>
  <c r="R24" i="1"/>
  <c r="Q24" i="1"/>
  <c r="W23" i="1"/>
  <c r="X23" i="1" s="1"/>
  <c r="V23" i="1"/>
  <c r="U23" i="1"/>
  <c r="S23" i="1"/>
  <c r="R23" i="1"/>
  <c r="Q23" i="1"/>
  <c r="W22" i="1"/>
  <c r="X22" i="1" s="1"/>
  <c r="V22" i="1"/>
  <c r="U22" i="1"/>
  <c r="S22" i="1"/>
  <c r="R22" i="1"/>
  <c r="Q22" i="1"/>
  <c r="W21" i="1"/>
  <c r="X21" i="1" s="1"/>
  <c r="V21" i="1"/>
  <c r="U21" i="1"/>
  <c r="S21" i="1"/>
  <c r="R21" i="1"/>
  <c r="Q21" i="1"/>
  <c r="W20" i="1"/>
  <c r="X20" i="1" s="1"/>
  <c r="V20" i="1"/>
  <c r="U20" i="1"/>
  <c r="S20" i="1"/>
  <c r="R20" i="1"/>
  <c r="Q20" i="1"/>
  <c r="W19" i="1"/>
  <c r="X19" i="1" s="1"/>
  <c r="V19" i="1"/>
  <c r="U19" i="1"/>
  <c r="S19" i="1"/>
  <c r="R19" i="1"/>
  <c r="Q19" i="1"/>
  <c r="W18" i="1"/>
  <c r="X18" i="1" s="1"/>
  <c r="V18" i="1"/>
  <c r="U18" i="1"/>
  <c r="S18" i="1"/>
  <c r="R18" i="1"/>
  <c r="Q18" i="1"/>
  <c r="W17" i="1"/>
  <c r="X17" i="1" s="1"/>
  <c r="V17" i="1"/>
  <c r="U17" i="1"/>
  <c r="S17" i="1"/>
  <c r="R17" i="1"/>
  <c r="Q17" i="1"/>
  <c r="W16" i="1"/>
  <c r="X16" i="1" s="1"/>
  <c r="V16" i="1"/>
  <c r="U16" i="1"/>
  <c r="S16" i="1"/>
  <c r="R16" i="1"/>
  <c r="Q16" i="1"/>
  <c r="W15" i="1"/>
  <c r="X15" i="1" s="1"/>
  <c r="V15" i="1"/>
  <c r="U15" i="1"/>
  <c r="S15" i="1"/>
  <c r="R15" i="1"/>
  <c r="Q15" i="1"/>
  <c r="W14" i="1"/>
  <c r="X14" i="1" s="1"/>
  <c r="V14" i="1"/>
  <c r="U14" i="1"/>
  <c r="S14" i="1"/>
  <c r="R14" i="1"/>
  <c r="Q14" i="1"/>
  <c r="W13" i="1"/>
  <c r="X13" i="1" s="1"/>
  <c r="V13" i="1"/>
  <c r="U13" i="1"/>
  <c r="S13" i="1"/>
  <c r="R13" i="1"/>
  <c r="Q13" i="1"/>
  <c r="W12" i="1"/>
  <c r="X12" i="1" s="1"/>
  <c r="V12" i="1"/>
  <c r="U12" i="1"/>
  <c r="S12" i="1"/>
  <c r="R12" i="1"/>
  <c r="Q12" i="1"/>
  <c r="W11" i="1"/>
  <c r="X11" i="1" s="1"/>
  <c r="V11" i="1"/>
  <c r="U11" i="1"/>
  <c r="S11" i="1"/>
  <c r="R11" i="1"/>
  <c r="Q11" i="1"/>
  <c r="W10" i="1"/>
  <c r="X10" i="1" s="1"/>
  <c r="V10" i="1"/>
  <c r="U10" i="1"/>
  <c r="S10" i="1"/>
  <c r="R10" i="1"/>
  <c r="Q10" i="1"/>
  <c r="W9" i="1"/>
  <c r="X9" i="1" s="1"/>
  <c r="V9" i="1"/>
  <c r="U9" i="1"/>
  <c r="S9" i="1"/>
  <c r="R9" i="1"/>
  <c r="Q9" i="1"/>
  <c r="W8" i="1"/>
  <c r="X8" i="1" s="1"/>
  <c r="V8" i="1"/>
  <c r="U8" i="1"/>
  <c r="S8" i="1"/>
  <c r="R8" i="1"/>
  <c r="Q8" i="1"/>
  <c r="W7" i="1"/>
  <c r="X7" i="1" s="1"/>
  <c r="V7" i="1"/>
  <c r="U7" i="1"/>
  <c r="S7" i="1"/>
  <c r="R7" i="1"/>
  <c r="Q7" i="1"/>
  <c r="W6" i="1"/>
  <c r="X6" i="1" s="1"/>
  <c r="V6" i="1"/>
  <c r="U6" i="1"/>
  <c r="S6" i="1"/>
  <c r="R6" i="1"/>
  <c r="Q6" i="1"/>
  <c r="W5" i="1"/>
  <c r="X5" i="1" s="1"/>
  <c r="V5" i="1"/>
  <c r="U5" i="1"/>
  <c r="S5" i="1"/>
  <c r="R5" i="1"/>
  <c r="Q5" i="1"/>
  <c r="W4" i="1"/>
  <c r="X4" i="1" s="1"/>
  <c r="V4" i="1"/>
  <c r="U4" i="1"/>
  <c r="S4" i="1"/>
  <c r="R4" i="1"/>
  <c r="Q4" i="1"/>
  <c r="W3" i="1"/>
  <c r="X3" i="1" s="1"/>
  <c r="V3" i="1"/>
  <c r="U3" i="1"/>
  <c r="S3" i="1"/>
  <c r="R3" i="1"/>
  <c r="Q3" i="1"/>
  <c r="W2" i="1"/>
  <c r="X2" i="1" s="1"/>
  <c r="V2" i="1"/>
  <c r="U2" i="1"/>
  <c r="S2" i="1"/>
  <c r="R2" i="1"/>
  <c r="Q2" i="1"/>
  <c r="W172" i="1" l="1"/>
  <c r="X17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E4E6D9-CE36-4380-8291-AD4525C72B90}" keepAlive="1" name="Query - W0ZC-11" description="Connection to the 'W0ZC-11' query in the workbook." type="5" refreshedVersion="6" background="1" saveData="1">
    <dbPr connection="Provider=Microsoft.Mashup.OleDb.1;Data Source=$Workbook$;Location=W0ZC-11;Extended Properties=&quot;&quot;" command="SELECT * FROM [W0ZC-11]"/>
  </connection>
  <connection id="2" xr16:uid="{2E6B575D-8899-4BEE-A976-96A123E74EF6}" keepAlive="1" name="Query - W0ZC-11 (2)" description="Connection to the 'W0ZC-11 (2)' query in the workbook." type="5" refreshedVersion="6" background="1" saveData="1">
    <dbPr connection="Provider=Microsoft.Mashup.OleDb.1;Data Source=$Workbook$;Location=&quot;W0ZC-11 (2)&quot;;Extended Properties=&quot;&quot;" command="SELECT * FROM [W0ZC-11 (2)]"/>
  </connection>
</connections>
</file>

<file path=xl/sharedStrings.xml><?xml version="1.0" encoding="utf-8"?>
<sst xmlns="http://schemas.openxmlformats.org/spreadsheetml/2006/main" count="1050" uniqueCount="196">
  <si>
    <t>Callsign</t>
  </si>
  <si>
    <t>Timestamp</t>
  </si>
  <si>
    <t>Latitude</t>
  </si>
  <si>
    <t>Longitude</t>
  </si>
  <si>
    <t>Altitude</t>
  </si>
  <si>
    <t>Course</t>
  </si>
  <si>
    <t>Speed</t>
  </si>
  <si>
    <t>Sats</t>
  </si>
  <si>
    <t>Vb</t>
  </si>
  <si>
    <t>IAT</t>
  </si>
  <si>
    <t>Press</t>
  </si>
  <si>
    <t>Burst</t>
  </si>
  <si>
    <t>Comments</t>
  </si>
  <si>
    <t>3D11</t>
  </si>
  <si>
    <t>3D10</t>
  </si>
  <si>
    <t>3D9</t>
  </si>
  <si>
    <t>3D8</t>
  </si>
  <si>
    <t>3D7</t>
  </si>
  <si>
    <t>3D6</t>
  </si>
  <si>
    <t>Seconds Elapsed</t>
  </si>
  <si>
    <t>Time Elapsed</t>
  </si>
  <si>
    <t>Dist from Launch (km)</t>
  </si>
  <si>
    <t>Dist from Launch (miles)</t>
  </si>
  <si>
    <t>Altitude (meters)</t>
  </si>
  <si>
    <t>Burst (meters)</t>
  </si>
  <si>
    <t>Vertical Rate (ft/min)</t>
  </si>
  <si>
    <t>Vertical Rate (m/s)</t>
  </si>
  <si>
    <t>Li</t>
  </si>
  <si>
    <t>Lv</t>
  </si>
  <si>
    <t>Lu</t>
  </si>
  <si>
    <t>W0ZC-11</t>
  </si>
  <si>
    <t>039C02A90410036003A8022A</t>
  </si>
  <si>
    <t>0</t>
  </si>
  <si>
    <t>3D11Sats Vb=7.8 IAT=20.3 Press=666.5 Li=039C02A90410036003A8022A ptFlex</t>
  </si>
  <si>
    <t>020302B1024E00F9007E0034</t>
  </si>
  <si>
    <t>3D10Sats Vb=7.8 IAT=20.3 Press=666.5 Lv=020302B1024E00F9007E0034 ptFlex</t>
  </si>
  <si>
    <t>02380250032A040703D30371</t>
  </si>
  <si>
    <t>3D11Sats Vb=7.8 IAT=20.3 Press=666.5 Lu=02380250032A040703D30371 ptFlex</t>
  </si>
  <si>
    <t>FFFF0AC004A23FAC073200C7</t>
  </si>
  <si>
    <t>3D10Sats Vb=7.8 IAT=20.3 Press=666.5 Lv=FFFF0AC004A23FAC073200C7 ptFlex</t>
  </si>
  <si>
    <t>038917D503B905A305AF043D</t>
  </si>
  <si>
    <t>3D9Sats Vb=7.8 IAT=20.3 Press=666.5 Li=038917D503B905A305AF043D ptFlex</t>
  </si>
  <si>
    <t>02AA0292034904EA044B0393</t>
  </si>
  <si>
    <t>3D11Sats Vb=7.8 IAT=20.3 Press=666.5 Lu=02AA0292034904EA044B0393 ptFlex</t>
  </si>
  <si>
    <t>0679079F0565092A03CE010B</t>
  </si>
  <si>
    <t>3D9Sats Vb=7.8 IAT=20.3 Press=666.5 Lv=0679079F0565092A03CE010B ptFlex</t>
  </si>
  <si>
    <t>06FE02F4058303D80511029B</t>
  </si>
  <si>
    <t>3D11Sats Vb=7.7 IAT=20.3 Press=666.5 Li=06FE02F4058303D80511029B ptFlex</t>
  </si>
  <si>
    <t>038203900446049A045503A2</t>
  </si>
  <si>
    <t>3D10Sats Vb=7.7 IAT=20.3 Press=666.5 Lu=038203900446049A045503A2 ptFlex</t>
  </si>
  <si>
    <t>0341041103A701EB010A0096</t>
  </si>
  <si>
    <t>3D11Sats Vb=7.7 IAT=20.3 Press=666.5 Lv=0341041103A701EB010A0096 ptFlex</t>
  </si>
  <si>
    <t>053702440480032E043A0250</t>
  </si>
  <si>
    <t>3D10Sats Vb=7.7 IAT=20.3 Press=666.5 Li=053702440480032E043A0250 ptFlex</t>
  </si>
  <si>
    <t>031C02D7034C04D103D60326</t>
  </si>
  <si>
    <t>3D10Sats Vb=7.7 IAT=20.3 Press=666.5 Lu=031C02D7034C04D103D60326 ptFlex</t>
  </si>
  <si>
    <t>048807A646C202DA023701AC</t>
  </si>
  <si>
    <t>3D7Sats Vb=7.7 IAT=20.3 Press=666.5 Lv=048807A646C202DA023701AC ptFlex</t>
  </si>
  <si>
    <t>0439FFFF0945FFFF06A708BB</t>
  </si>
  <si>
    <t>3D9Sats Vb=7.7 IAT=20.3 Press=666.5 Li=0439FFFF0945FFFF06A708BB ptFlex</t>
  </si>
  <si>
    <t>0262108C46DF04F7FFFFFFFF</t>
  </si>
  <si>
    <t>3D9Sats Vb=7.7 IAT=20.3 Press=666.5 Lu=0262108C46DF04F7FFFFFFFF ptFlex</t>
  </si>
  <si>
    <t>042104B004810290016600A9</t>
  </si>
  <si>
    <t>3D10Sats Vb=7.7 IAT=20.3 Press=666.5 Lv=042104B004810290016600A9 ptFlex</t>
  </si>
  <si>
    <t>053C02BE05C303A0046F0270</t>
  </si>
  <si>
    <t>3D10Sats Vb=7.7 IAT=20.3 Press=666.5 Li=053C02BE05C303A0046F0270 ptFlex</t>
  </si>
  <si>
    <t>03DD03D30482051004CA03B0</t>
  </si>
  <si>
    <t>3D9Sats Vb=7.7 IAT=20.3 Press=666.5 Lu=03DD03D30482051004CA03B0 ptFlex</t>
  </si>
  <si>
    <t>065107990562097104AB012F</t>
  </si>
  <si>
    <t>3D9Sats Vb=7.7 IAT=20.3 Press=666.5 Lv=065107990562097104AB012F ptFlex</t>
  </si>
  <si>
    <t>0B41017308570588035102E0</t>
  </si>
  <si>
    <t>3D8Sats Vb=7.7 IAT=20.3 Press=666.5 Li=0B41017308570588035102E0 ptFlex</t>
  </si>
  <si>
    <t>04C40E0004D105AC050403C1</t>
  </si>
  <si>
    <t>3D6Sats Vb=7.7 IAT=20.3 Press=666.5 Lu=04C40E0004D105AC050403C1 ptFlex</t>
  </si>
  <si>
    <t>3D4</t>
  </si>
  <si>
    <t>06FC0FE005B5FFFFFFFF1B51</t>
  </si>
  <si>
    <t>3D4Sats Vb=7.7 IAT=20.3 Press=666.5 Lv=06FC0FE005B5FFFFFFFF1B51 ptFlex</t>
  </si>
  <si>
    <t>3D3</t>
  </si>
  <si>
    <t>05CD03AB323B072806DD030D</t>
  </si>
  <si>
    <t>3D3Sats Vb=7.7 IAT=20.3 Press=666.5 Li=05CD03AB323B072806DD030D ptFlex</t>
  </si>
  <si>
    <t>3D5</t>
  </si>
  <si>
    <t>02D2030803A4064A08360367</t>
  </si>
  <si>
    <t>3D5Sats Vb=7.7 IAT=20.3 Press=666.5 Lu=02D2030803A4064A08360367 ptFlex</t>
  </si>
  <si>
    <t>FFFFFFFFFFFFFFFFFFFF2DAE</t>
  </si>
  <si>
    <t>3D8Sats Vb=7.7 IAT=20.3 Press=666.5 Lv=FFFFFFFFFFFFFFFFFFFF2DAE ptFlex</t>
  </si>
  <si>
    <t>02CA018C020E01C602FA0196</t>
  </si>
  <si>
    <t>3D8Sats Vb=7.7 IAT=20.3 Press=666.5 Li=02CA018C020E01C602FA0196 ptFlex</t>
  </si>
  <si>
    <t>029603DF04B7078D0FC94D2E</t>
  </si>
  <si>
    <t>3D10Sats Vb=7.7 IAT=20.3 Press=666.5 Lu=029603DF04B7078D0FC94D2E ptFlex</t>
  </si>
  <si>
    <t>043A058004E0026E016000DD</t>
  </si>
  <si>
    <t>3D10Sats Vb=7.7 IAT=20.3 Press=666.5 Lv=043A058004E0026E016000DD ptFlex</t>
  </si>
  <si>
    <t>03E4051D03C0035903D302B4</t>
  </si>
  <si>
    <t>3D10Sats Vb=7.7 IAT=20.3 Press=666.5 Li=03E4051D03C0035903D302B4 ptFlex</t>
  </si>
  <si>
    <t>034003100444047004430321</t>
  </si>
  <si>
    <t>3D11Sats Vb=7.7 IAT=20.3 Press=666.5 Lu=034003100444047004430321 ptFlex</t>
  </si>
  <si>
    <t>0466050204630287015C00BB</t>
  </si>
  <si>
    <t>3D11Sats Vb=7.7 IAT=20.3 Press=666.5 Lv=0466050204630287015C00BB ptFlex</t>
  </si>
  <si>
    <t>052DFFFF0699FFFF4C27FFFF</t>
  </si>
  <si>
    <t>3D11Sats Vb=7.7 IAT=20.3 Press=666.5 Li=052DFFFF0699FFFF4C27FFFF ptFlex</t>
  </si>
  <si>
    <t>02FB04C915B0046C05D20959</t>
  </si>
  <si>
    <t>3D11Sats Vb=7.7 IAT=20.3 Press=666.5 Lu=02FB04C915B0046C05D20959 ptFlex</t>
  </si>
  <si>
    <t>07D108A005C0047202290112</t>
  </si>
  <si>
    <t>3D9Sats Vb=7.7 IAT=20.3 Press=666.5 Lv=07D108A005C0047202290112 ptFlex</t>
  </si>
  <si>
    <t>058005BB0459047F06C60630</t>
  </si>
  <si>
    <t>3D10Sats Vb=7.7 IAT=20.3 Press=666.5 Li=058005BB0459047F06C60630 ptFlex</t>
  </si>
  <si>
    <t>03F407400B75053905B4050E</t>
  </si>
  <si>
    <t>3D5Sats Vb=7.7 IAT=20.3 Press=666.5 Lu=03F407400B75053905B4050E ptFlex</t>
  </si>
  <si>
    <t>0698080905D803F701EE00F0</t>
  </si>
  <si>
    <t>3D9Sats Vb=7.7 IAT=20.3 Press=666.5 Lv=0698080905D803F701EE00F0 ptFlex</t>
  </si>
  <si>
    <t>03E102A0033E02B903DC02B9</t>
  </si>
  <si>
    <t>3D11Sats Vb=7.7 IAT=20.3 Press=666.5 Li=03E102A0033E02B903DC02B9 ptFlex</t>
  </si>
  <si>
    <t>029B04AC08322B29FFFFFFFF</t>
  </si>
  <si>
    <t>3D11Sats Vb=7.7 IAT=20.3 Press=666.5 Lu=029B04AC08322B29FFFFFFFF ptFlex</t>
  </si>
  <si>
    <t>05F9070B056F076302700118</t>
  </si>
  <si>
    <t>3D11Sats Vb=7.7 IAT=20.3 Press=666.5 Lv=05F9070B056F076302700118 ptFlex</t>
  </si>
  <si>
    <t>050002B604CC036404270250</t>
  </si>
  <si>
    <t>3D11Sats Vb=7.7 IAT=20.3 Press=666.5 Li=050002B604CC036404270250 ptFlex</t>
  </si>
  <si>
    <t>0472099006CC05A805AE0504</t>
  </si>
  <si>
    <t>3D11Sats Vb=7.7 IAT=20.3 Press=666.5 Lu=0472099006CC05A805AE0504 ptFlex</t>
  </si>
  <si>
    <t>047B071B08400347028B0291</t>
  </si>
  <si>
    <t>3D11Sats Vb=7.7 IAT=20.3 Press=666.5 Lv=047B071B08400347028B0291 ptFlex</t>
  </si>
  <si>
    <t>057803E903F203E407FF04F3</t>
  </si>
  <si>
    <t>3D11Sats Vb=7.7 IAT=20.3 Press=666.5 Li=057803E903F203E407FF04F3 ptFlex</t>
  </si>
  <si>
    <t>019B01630106034B022E0108</t>
  </si>
  <si>
    <t>3D11Sats Vb=7.7 IAT=20.3 Press=666.5 Lu=019B01630106034B022E0108 ptFlex</t>
  </si>
  <si>
    <t>033203EA0285013E0087003C</t>
  </si>
  <si>
    <t>3D10Sats Vb=7.7 IAT=20.3 Press=666.5 Lv=033203EA0285013E0087003C ptFlex</t>
  </si>
  <si>
    <t>05C4031A04AB03D2050A02F0</t>
  </si>
  <si>
    <t>3D11Sats Vb=7.7 IAT=20.3 Press=666.5 Li=05C4031A04AB03D2050A02F0 ptFlex</t>
  </si>
  <si>
    <t>06170EA106A906AE064C04CA</t>
  </si>
  <si>
    <t>3D10Sats Vb=7.7 IAT=20.3 Press=666.5 Lu=06170EA106A906AE064C04CA ptFlex</t>
  </si>
  <si>
    <t>045A065705750298018100CB</t>
  </si>
  <si>
    <t>3D10Sats Vb=7.7 IAT=20.3 Press=666.5 Lv=045A065705750298018100CB ptFlex</t>
  </si>
  <si>
    <t>06E203D90586048806EE036E</t>
  </si>
  <si>
    <t>3D11Sats Vb=7.7 IAT=20.3 Press=666.5 Li=06E203D90586048806EE036E ptFlex</t>
  </si>
  <si>
    <t>041D04C704FF0600059304B6</t>
  </si>
  <si>
    <t>3D11Sats Vb=7.7 IAT=20.3 Press=666.5 Lu=041D04C704FF0600059304B6 ptFlex</t>
  </si>
  <si>
    <t>0523084929320325025101F9</t>
  </si>
  <si>
    <t>3D10Sats Vb=7.7 IAT=20.3 Press=666.5 Lv=0523084929320325025101F9 ptFlex</t>
  </si>
  <si>
    <t>03A50132022001BB03AD01F2</t>
  </si>
  <si>
    <t>3D11Sats Vb=7.7 IAT=20.3 Press=666.5 Li=03A50132022001BB03AD01F2 ptFlex</t>
  </si>
  <si>
    <t>031E02FD0373062105420415</t>
  </si>
  <si>
    <t>3D11Sats Vb=7.7 IAT=20.3 Press=666.5 Lu=031E02FD0373062105420415 ptFlex</t>
  </si>
  <si>
    <t>0832091706F90C1403D3015F</t>
  </si>
  <si>
    <t>3D11Sats Vb=7.7 IAT=20.3 Press=666.5 Lv=0832091706F90C1403D3015F ptFlex</t>
  </si>
  <si>
    <t>047F05BB04D505420531035E</t>
  </si>
  <si>
    <t>3D10Sats Vb=7.7 IAT=20.3 Press=666.5 Li=047F05BB04D505420531035E ptFlex</t>
  </si>
  <si>
    <t>041904BD04DE07D707AA0507</t>
  </si>
  <si>
    <t>3D10Sats Vb=7.7 IAT=20.3 Press=666.5 Lu=041904BD04DE07D707AA0507 ptFlex</t>
  </si>
  <si>
    <t>069306D10562041D01D600F3</t>
  </si>
  <si>
    <t>3D10Sats Vb=7.7 IAT=20.3 Press=666.5 Lv=069306D10562041D01D600F3 ptFlex</t>
  </si>
  <si>
    <t>05A203A9048F043F06040336</t>
  </si>
  <si>
    <t>3D10Sats Vb=7.7 IAT=20.3 Press=666.5 Li=05A203A9048F043F06040336 ptFlex</t>
  </si>
  <si>
    <t>030002F203800552050303F3</t>
  </si>
  <si>
    <t>3D9Sats Vb=7.7 IAT=20.3 Press=666.5 Lu=030002F203800552050303F3 ptFlex</t>
  </si>
  <si>
    <t>0342040302A300F50079003B</t>
  </si>
  <si>
    <t>3D10Sats Vb=7.7 IAT=20.3 Press=666.5 Lv=0342040302A300F50079003B ptFlex</t>
  </si>
  <si>
    <t>051E01F703B802BA03CF01F3</t>
  </si>
  <si>
    <t>3D10Sats Vb=7.7 IAT=20.3 Press=666.5 Li=051E01F703B802BA03CF01F3 ptFlex</t>
  </si>
  <si>
    <t>0292023401530534032C0197</t>
  </si>
  <si>
    <t>3D10Sats Vb=7.7 IAT=20.3 Press=666.5 Lu=0292023401530534032C0197 ptFlex</t>
  </si>
  <si>
    <t>3D9Sats Vb=7.7 IAT=20.3 Press=666.5 ptFlex</t>
  </si>
  <si>
    <t>3D10Sats Vb=7.7 IAT=20.3 Press=666.5 ptFlex</t>
  </si>
  <si>
    <t>3D9Sats Vb=7.6 IAT=20.3 Press=666.5 ptFlex</t>
  </si>
  <si>
    <t>3D8Sats Vb=7.6 IAT=20.3 Press=666.5 Burst=057738 ptFlex</t>
  </si>
  <si>
    <t>3D9Sats Vb=7.6 IAT=20.3 Press=666.5 Burst=058853 ptFlex</t>
  </si>
  <si>
    <t>3D9Sats Vb=7.6 IAT=20.3 Press=666.5 Burst=060198 ptFlex</t>
  </si>
  <si>
    <t>3D9Sats Vb=7.6 IAT=20.3 Press=666.5 Burst=061566 ptFlex</t>
  </si>
  <si>
    <t>3D9Sats Vb=7.6 IAT=20.3 Press=666.5 Burst=063062 ptFlex</t>
  </si>
  <si>
    <t>3D9Sats Vb=7.6 IAT=20.3 Press=666.5 Burst=064448 ptFlex</t>
  </si>
  <si>
    <t>3D8Sats Vb=7.6 IAT=20.3 Press=666.5 Burst=065857 ptFlex</t>
  </si>
  <si>
    <t>3D8Sats Vb=7.6 IAT=20.3 Press=666.5 Burst=066975 ptFlex</t>
  </si>
  <si>
    <t>3D9Sats Vb=7.6 IAT=20.3 Press=666.5 Burst=068171 ptFlex</t>
  </si>
  <si>
    <t>3D9Sats Vb=7.6 IAT=20.3 Press=666.5 Burst=069325 ptFlex</t>
  </si>
  <si>
    <t>3D9Sats Vb=7.5 IAT=20.3 Press=666.5 Burst=070544 ptFlex</t>
  </si>
  <si>
    <t>3D9Sats Vb=7.5 IAT=20.3 Press=666.5 Burst=071765 ptFlex</t>
  </si>
  <si>
    <t>3D9Sats Vb=7.5 IAT=20.3 Press=666.5 Burst=073119 ptFlex</t>
  </si>
  <si>
    <t>3D9Sats Vb=7.5 IAT=20.3 Press=666.5 Burst=074270 ptFlex</t>
  </si>
  <si>
    <t>3D9Sats Vb=7.5 IAT=20.3 Press=666.5 Burst=075403 ptFlex</t>
  </si>
  <si>
    <t>3D9Sats Vb=7.5 IAT=20.3 Press=666.5 Burst=076596 ptFlex</t>
  </si>
  <si>
    <t>3D9Sats Vb=7.5 IAT=20.3 Press=666.5 Burst=077686 ptFlex</t>
  </si>
  <si>
    <t>3D9Sats Vb=7.5 IAT=20.3 Press=666.5 Burst=078818 ptFlex</t>
  </si>
  <si>
    <t>3D9Sats Vb=7.5 IAT=20.3 Press=666.5 Burst=080067 ptFlex</t>
  </si>
  <si>
    <t>3D8Sats Vb=7.5 IAT=20.3 Press=666.5 Burst=081250 ptFlex</t>
  </si>
  <si>
    <t>3D8Sats Vb=7.5 IAT=20.3 Press=666.5 Burst=082539 ptFlex</t>
  </si>
  <si>
    <t>3D7Sats Vb=7.5 IAT=20.3 Press=666.5 Burst=083581 ptFlex</t>
  </si>
  <si>
    <t>3D8Sats Vb=7.5 IAT=20.3 Press=666.5 Burst=084716 ptFlex</t>
  </si>
  <si>
    <t>3D7Sats Vb=7.5 IAT=20.3 Press=666.5 Burst=085349 ptFlex</t>
  </si>
  <si>
    <t>3D7Sats Vb=7.5 IAT=20.3 Press=666.5 Burst=086837 ptFlex</t>
  </si>
  <si>
    <t>3D7Sats Vb=7.5 IAT=20.3 Press=666.5 Burst=088004 ptFlex</t>
  </si>
  <si>
    <t>3D7Sats Vb=7.5 IAT=20.3 Press=666.5 Burst=089131 ptFlex</t>
  </si>
  <si>
    <t>3D7Sats Vb=7.5 IAT=20.3 Press=666.5 Burst=089690 ptFlex</t>
  </si>
  <si>
    <t>3D6Sats Vb=7.5 IAT=20.3 Press=666.5 Burst=089690 ptFlex</t>
  </si>
  <si>
    <t>3D7Sats Vb=7.4 IAT=20.3 Press=666.5 Burst=089690 ptFlex</t>
  </si>
  <si>
    <t>3D6Sats Vb=7.4 IAT=20.3 Press=666.5 Burst=089690 ptFlex</t>
  </si>
  <si>
    <t>3D8Sats Vb=7.4 IAT=20.3 Press=666.5 Burst=089690 ptFlex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</si>
</sst>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B507400-1E09-49A4-AB53-70543392CEA1}" autoFormatId="16" applyNumberFormats="0" applyBorderFormats="0" applyFontFormats="0" applyPatternFormats="0" applyAlignmentFormats="0" applyWidthHeightFormats="0">
  <queryTableRefresh nextId="33" unboundColumnsRight="8">
    <queryTableFields count="24">
      <queryTableField id="1" name="Callsign" tableColumnId="1"/>
      <queryTableField id="2" name="Timestamp" tableColumnId="2"/>
      <queryTableField id="3" name="Latitude" tableColumnId="3"/>
      <queryTableField id="4" name="Longitude" tableColumnId="4"/>
      <queryTableField id="5" name="Altitude" tableColumnId="5"/>
      <queryTableField id="6" name="Course" tableColumnId="6"/>
      <queryTableField id="7" name="Speed" tableColumnId="7"/>
      <queryTableField id="8" name="Sats" tableColumnId="8"/>
      <queryTableField id="9" name="Vb" tableColumnId="9"/>
      <queryTableField id="10" name="IAT" tableColumnId="10"/>
      <queryTableField id="11" name="Press" tableColumnId="11"/>
      <queryTableField id="12" name="Li" tableColumnId="12"/>
      <queryTableField id="13" name="Lv" tableColumnId="13"/>
      <queryTableField id="14" name="Lu" tableColumnId="14"/>
      <queryTableField id="15" name="Burst" tableColumnId="15"/>
      <queryTableField id="16" name="Comments" tableColumnId="16"/>
      <queryTableField id="25" dataBound="0" tableColumnId="25"/>
      <queryTableField id="26" dataBound="0" tableColumnId="26"/>
      <queryTableField id="27" dataBound="0" tableColumnId="27"/>
      <queryTableField id="28" dataBound="0" tableColumnId="28"/>
      <queryTableField id="29" dataBound="0" tableColumnId="29"/>
      <queryTableField id="30" dataBound="0" tableColumnId="30"/>
      <queryTableField id="31" dataBound="0" tableColumnId="31"/>
      <queryTableField id="32" dataBound="0" tableColumnId="3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1BCC4D-411D-4053-8FD6-00B38A8B4F77}" name="W0ZC_114" displayName="W0ZC_114" ref="A1:X172" tableType="queryTable" totalsRowShown="0">
  <autoFilter ref="A1:X172" xr:uid="{FB56F97C-F94F-4B70-9872-15ED9E65E07B}"/>
  <tableColumns count="24">
    <tableColumn id="1" xr3:uid="{0FC4F0CE-00BB-4F0B-8710-0D2DA7748EE0}" uniqueName="1" name="Callsign" queryTableFieldId="1" dataDxfId="14"/>
    <tableColumn id="2" xr3:uid="{69CA5AD3-C8AD-4039-AE41-D5314A7F9A9B}" uniqueName="2" name="Timestamp" queryTableFieldId="2" dataDxfId="13"/>
    <tableColumn id="3" xr3:uid="{79A9BF09-9DD2-405E-A791-7441EA7C09B2}" uniqueName="3" name="Latitude" queryTableFieldId="3"/>
    <tableColumn id="4" xr3:uid="{4BE87118-3BB4-4866-8923-CF214E6E4569}" uniqueName="4" name="Longitude" queryTableFieldId="4"/>
    <tableColumn id="5" xr3:uid="{AD7ADDC7-0472-472F-ADCB-F12999146BC7}" uniqueName="5" name="Altitude" queryTableFieldId="5"/>
    <tableColumn id="6" xr3:uid="{F54422FC-5C4B-4517-A414-57E1F3FCE120}" uniqueName="6" name="Course" queryTableFieldId="6"/>
    <tableColumn id="7" xr3:uid="{0C8BDEBF-C4C3-4B05-AAFC-BBD3A7D9DED4}" uniqueName="7" name="Speed" queryTableFieldId="7"/>
    <tableColumn id="8" xr3:uid="{E1E510D6-4979-469D-90B3-E779B3651919}" uniqueName="8" name="Sats" queryTableFieldId="8" dataDxfId="12"/>
    <tableColumn id="9" xr3:uid="{B27A88D3-D98D-4A2B-999E-A7D4221147F4}" uniqueName="9" name="Vb" queryTableFieldId="9"/>
    <tableColumn id="10" xr3:uid="{812C832D-5D06-44D5-BCE7-CF773F44E2FC}" uniqueName="10" name="IAT" queryTableFieldId="10"/>
    <tableColumn id="11" xr3:uid="{77EEE32C-1E5C-49C8-B9C3-B051CF90867A}" uniqueName="11" name="Press" queryTableFieldId="11"/>
    <tableColumn id="12" xr3:uid="{C3061412-4679-48F9-BF94-F36987914399}" uniqueName="12" name="Li" queryTableFieldId="12" dataDxfId="11"/>
    <tableColumn id="13" xr3:uid="{DFBB181D-6433-4B08-8C00-D7DC9BAA53DF}" uniqueName="13" name="Lv" queryTableFieldId="13" dataDxfId="10"/>
    <tableColumn id="14" xr3:uid="{48551E20-C8B7-447A-A867-0FD9A5AA70BC}" uniqueName="14" name="Lu" queryTableFieldId="14" dataDxfId="9"/>
    <tableColumn id="15" xr3:uid="{0DAA040D-4C73-41D0-8C4E-2B20802365A9}" uniqueName="15" name="Burst" queryTableFieldId="15"/>
    <tableColumn id="16" xr3:uid="{C9073BEA-4AA6-4677-BF19-AC6355255D69}" uniqueName="16" name="Comments" queryTableFieldId="16" dataDxfId="8"/>
    <tableColumn id="25" xr3:uid="{BD96BD4C-BDB9-4971-8857-3D6B7C9E67E4}" uniqueName="25" name="Seconds Elapsed" queryTableFieldId="25" dataDxfId="7">
      <calculatedColumnFormula>($B2-$B$2) *86400</calculatedColumnFormula>
    </tableColumn>
    <tableColumn id="26" xr3:uid="{762A1FB2-B4DD-4F19-BF26-8DB5966BA12B}" uniqueName="26" name="Time Elapsed" queryTableFieldId="26" dataDxfId="6">
      <calculatedColumnFormula>($B2-$B$2)</calculatedColumnFormula>
    </tableColumn>
    <tableColumn id="27" xr3:uid="{908FEFF2-33AB-4DFF-B629-2B46F242807D}" uniqueName="27" name="Dist from Launch (km)" queryTableFieldId="27" dataDxfId="5">
      <calculatedColumnFormula>ACOS(COS(RADIANS(90-$C$2)) *COS(RADIANS(90-$C2)) +SIN(RADIANS(90-$C$2)) *SIN(RADIANS(90-$C2)) *COS(RADIANS($D$2-$D2))) *6371</calculatedColumnFormula>
    </tableColumn>
    <tableColumn id="28" xr3:uid="{9ABDC2A2-1294-45D3-868F-DF4F86D71398}" uniqueName="28" name="Dist from Launch (miles)" queryTableFieldId="28" dataDxfId="4">
      <calculatedColumnFormula>$S2 * 0.6213</calculatedColumnFormula>
    </tableColumn>
    <tableColumn id="29" xr3:uid="{49F4B74B-DABD-415A-8D4A-1B2A124642E0}" uniqueName="29" name="Altitude (meters)" queryTableFieldId="29" dataDxfId="3">
      <calculatedColumnFormula>$E2 / 3.2808</calculatedColumnFormula>
    </tableColumn>
    <tableColumn id="30" xr3:uid="{DBE2C8E6-4F7A-4A9E-AB61-7522D9BEF99A}" uniqueName="30" name="Burst (meters)" queryTableFieldId="30" dataDxfId="2">
      <calculatedColumnFormula>$O2 / 3.2808</calculatedColumnFormula>
    </tableColumn>
    <tableColumn id="31" xr3:uid="{7684EEA8-9B85-409E-8781-FC6F5C9B7454}" uniqueName="31" name="Vertical Rate (ft/min)" queryTableFieldId="31" dataDxfId="1">
      <calculatedColumnFormula>IF($E2&gt;$E1,($E2-$E$2) / ($Q2/60),($E2-$E1) / (($Q2-$Q1)/60))</calculatedColumnFormula>
    </tableColumn>
    <tableColumn id="32" xr3:uid="{BAF29C4F-C6F9-4D4B-8536-B2747655E182}" uniqueName="32" name="Vertical Rate (m/s)" queryTableFieldId="32" dataDxfId="0">
      <calculatedColumnFormula>$W2 / 3.2808 / 60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2"/>
  <sheetViews>
    <sheetView tabSelected="1" topLeftCell="O151" workbookViewId="0">
      <selection activeCell="S172" sqref="S172"/>
    </sheetView>
  </sheetViews>
  <sheetFormatPr defaultRowHeight="14.4" x14ac:dyDescent="0.3"/>
  <cols>
    <col min="1" max="1" width="9.5546875" bestFit="1" customWidth="1"/>
    <col min="2" max="2" width="12.5546875" bestFit="1" customWidth="1"/>
    <col min="3" max="3" width="12" bestFit="1" customWidth="1"/>
    <col min="4" max="4" width="12.6640625" bestFit="1" customWidth="1"/>
    <col min="5" max="5" width="9.88671875" bestFit="1" customWidth="1"/>
    <col min="6" max="6" width="9" bestFit="1" customWidth="1"/>
    <col min="7" max="7" width="8.44140625" bestFit="1" customWidth="1"/>
    <col min="8" max="8" width="6.6640625" bestFit="1" customWidth="1"/>
    <col min="9" max="9" width="5.5546875" bestFit="1" customWidth="1"/>
    <col min="10" max="10" width="6" bestFit="1" customWidth="1"/>
    <col min="11" max="11" width="7.5546875" bestFit="1" customWidth="1"/>
    <col min="12" max="12" width="26.77734375" bestFit="1" customWidth="1"/>
    <col min="13" max="13" width="26.21875" bestFit="1" customWidth="1"/>
    <col min="14" max="14" width="26.44140625" bestFit="1" customWidth="1"/>
    <col min="15" max="15" width="7.5546875" bestFit="1" customWidth="1"/>
    <col min="16" max="16" width="67.77734375" bestFit="1" customWidth="1"/>
    <col min="17" max="17" width="11.33203125" style="4" bestFit="1" customWidth="1"/>
    <col min="18" max="18" width="11.33203125" bestFit="1" customWidth="1"/>
    <col min="19" max="19" width="22.88671875" style="5" customWidth="1"/>
    <col min="20" max="20" width="11.33203125" style="5" bestFit="1" customWidth="1"/>
    <col min="21" max="22" width="12" style="5" bestFit="1" customWidth="1"/>
    <col min="23" max="23" width="10" style="4" bestFit="1" customWidth="1"/>
    <col min="24" max="24" width="12" style="5" bestFit="1" customWidth="1"/>
  </cols>
  <sheetData>
    <row r="1" spans="1:24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27</v>
      </c>
      <c r="M1" t="s">
        <v>28</v>
      </c>
      <c r="N1" t="s">
        <v>29</v>
      </c>
      <c r="O1" t="s">
        <v>11</v>
      </c>
      <c r="P1" t="s">
        <v>12</v>
      </c>
      <c r="Q1" s="1" t="s">
        <v>19</v>
      </c>
      <c r="R1" s="2" t="s">
        <v>20</v>
      </c>
      <c r="S1" s="3" t="s">
        <v>21</v>
      </c>
      <c r="T1" s="3" t="s">
        <v>22</v>
      </c>
      <c r="U1" s="3" t="s">
        <v>23</v>
      </c>
      <c r="V1" s="3" t="s">
        <v>24</v>
      </c>
      <c r="W1" s="1" t="s">
        <v>25</v>
      </c>
      <c r="X1" s="3" t="s">
        <v>26</v>
      </c>
    </row>
    <row r="2" spans="1:24" x14ac:dyDescent="0.3">
      <c r="A2" s="6" t="s">
        <v>30</v>
      </c>
      <c r="B2" s="7">
        <v>0.71119212962962963</v>
      </c>
      <c r="C2">
        <v>38.044833333333003</v>
      </c>
      <c r="D2">
        <v>-97.328333333333006</v>
      </c>
      <c r="E2">
        <v>1425</v>
      </c>
      <c r="F2">
        <v>296</v>
      </c>
      <c r="G2">
        <v>26</v>
      </c>
      <c r="H2" s="6" t="s">
        <v>13</v>
      </c>
      <c r="I2">
        <v>7.8</v>
      </c>
      <c r="J2">
        <v>20.3</v>
      </c>
      <c r="K2">
        <v>666.5</v>
      </c>
      <c r="L2" s="6" t="s">
        <v>31</v>
      </c>
      <c r="M2" s="6" t="s">
        <v>32</v>
      </c>
      <c r="N2" s="6" t="s">
        <v>32</v>
      </c>
      <c r="O2">
        <v>0</v>
      </c>
      <c r="P2" s="6" t="s">
        <v>33</v>
      </c>
      <c r="Q2" s="4">
        <f t="shared" ref="Q2:Q65" si="0">($B2-$B$2) *86400</f>
        <v>0</v>
      </c>
      <c r="R2" s="7">
        <f t="shared" ref="R2:R65" si="1">($B2-$B$2)</f>
        <v>0</v>
      </c>
      <c r="S2" s="5">
        <f t="shared" ref="S2:S65" si="2">ACOS(COS(RADIANS(90-$C$2)) *COS(RADIANS(90-$C2)) +SIN(RADIANS(90-$C$2)) *SIN(RADIANS(90-$C2)) *COS(RADIANS($D$2-$D2))) *6371</f>
        <v>0</v>
      </c>
      <c r="T2" s="5">
        <f t="shared" ref="T2:T33" si="3">$S2 * 0.6213</f>
        <v>0</v>
      </c>
      <c r="U2" s="5">
        <f t="shared" ref="U2:U65" si="4">$E2 / 3.2808</f>
        <v>434.34528163862473</v>
      </c>
      <c r="V2" s="5">
        <f t="shared" ref="V2:V65" si="5">$O2 / 3.2808</f>
        <v>0</v>
      </c>
      <c r="W2" s="4" t="e">
        <f t="shared" ref="W2:W65" si="6">IF($E2&gt;$E1,($E2-$E$2) / ($Q2/60),($E2-$E1) / (($Q2-$Q1)/60))</f>
        <v>#VALUE!</v>
      </c>
      <c r="X2" s="5" t="e">
        <f t="shared" ref="X2:X65" si="7">$W2 / 3.2808 / 60</f>
        <v>#VALUE!</v>
      </c>
    </row>
    <row r="3" spans="1:24" x14ac:dyDescent="0.3">
      <c r="A3" s="6" t="s">
        <v>30</v>
      </c>
      <c r="B3" s="7">
        <v>0.71158564814814818</v>
      </c>
      <c r="C3">
        <v>38.046500000000002</v>
      </c>
      <c r="D3">
        <v>-97.328333333333006</v>
      </c>
      <c r="E3">
        <v>1860</v>
      </c>
      <c r="F3">
        <v>5</v>
      </c>
      <c r="G3">
        <v>12</v>
      </c>
      <c r="H3" s="6" t="s">
        <v>14</v>
      </c>
      <c r="I3">
        <v>7.8</v>
      </c>
      <c r="J3">
        <v>20.3</v>
      </c>
      <c r="K3">
        <v>666.5</v>
      </c>
      <c r="L3" s="6" t="s">
        <v>32</v>
      </c>
      <c r="M3" s="6" t="s">
        <v>34</v>
      </c>
      <c r="N3" s="6" t="s">
        <v>32</v>
      </c>
      <c r="O3">
        <v>0</v>
      </c>
      <c r="P3" s="6" t="s">
        <v>35</v>
      </c>
      <c r="Q3" s="4">
        <f t="shared" si="0"/>
        <v>34.000000000002117</v>
      </c>
      <c r="R3" s="7">
        <f t="shared" si="1"/>
        <v>3.9351851851854303E-4</v>
      </c>
      <c r="S3" s="5">
        <f t="shared" si="2"/>
        <v>0.18532488732184671</v>
      </c>
      <c r="T3" s="5">
        <f t="shared" si="3"/>
        <v>0.11514235249306336</v>
      </c>
      <c r="U3" s="5">
        <f t="shared" si="4"/>
        <v>566.93489392831009</v>
      </c>
      <c r="V3" s="5">
        <f t="shared" si="5"/>
        <v>0</v>
      </c>
      <c r="W3" s="4">
        <f t="shared" si="6"/>
        <v>767.64705882348164</v>
      </c>
      <c r="X3" s="5">
        <f t="shared" si="7"/>
        <v>3.8996944791081529</v>
      </c>
    </row>
    <row r="4" spans="1:24" x14ac:dyDescent="0.3">
      <c r="A4" s="6" t="s">
        <v>30</v>
      </c>
      <c r="B4" s="7">
        <v>0.71197916666666672</v>
      </c>
      <c r="C4">
        <v>38.047833333333003</v>
      </c>
      <c r="D4">
        <v>-97.329666666666995</v>
      </c>
      <c r="E4">
        <v>2912</v>
      </c>
      <c r="F4">
        <v>298</v>
      </c>
      <c r="G4">
        <v>8</v>
      </c>
      <c r="H4" s="6" t="s">
        <v>13</v>
      </c>
      <c r="I4">
        <v>7.8</v>
      </c>
      <c r="J4">
        <v>20.3</v>
      </c>
      <c r="K4">
        <v>666.5</v>
      </c>
      <c r="L4" s="6" t="s">
        <v>32</v>
      </c>
      <c r="M4" s="6" t="s">
        <v>32</v>
      </c>
      <c r="N4" s="6" t="s">
        <v>36</v>
      </c>
      <c r="O4">
        <v>0</v>
      </c>
      <c r="P4" s="6" t="s">
        <v>37</v>
      </c>
      <c r="Q4" s="4">
        <f t="shared" si="0"/>
        <v>68.000000000004235</v>
      </c>
      <c r="R4" s="7">
        <f t="shared" si="1"/>
        <v>7.8703703703708605E-4</v>
      </c>
      <c r="S4" s="5">
        <f t="shared" si="2"/>
        <v>0.3534273479366854</v>
      </c>
      <c r="T4" s="5">
        <f t="shared" si="3"/>
        <v>0.21958441127306264</v>
      </c>
      <c r="U4" s="5">
        <f t="shared" si="4"/>
        <v>887.58839307485971</v>
      </c>
      <c r="V4" s="5">
        <f t="shared" si="5"/>
        <v>0</v>
      </c>
      <c r="W4" s="4">
        <f t="shared" si="6"/>
        <v>1312.0588235293301</v>
      </c>
      <c r="X4" s="5">
        <f t="shared" si="7"/>
        <v>6.6653398740618659</v>
      </c>
    </row>
    <row r="5" spans="1:24" x14ac:dyDescent="0.3">
      <c r="A5" s="6" t="s">
        <v>30</v>
      </c>
      <c r="B5" s="7">
        <v>0.71217592592592593</v>
      </c>
      <c r="C5">
        <v>38.048333333332998</v>
      </c>
      <c r="D5">
        <v>-97.330166666666997</v>
      </c>
      <c r="E5">
        <v>3286</v>
      </c>
      <c r="F5">
        <v>345</v>
      </c>
      <c r="G5">
        <v>9</v>
      </c>
      <c r="H5" s="6" t="s">
        <v>14</v>
      </c>
      <c r="I5">
        <v>7.8</v>
      </c>
      <c r="J5">
        <v>20.3</v>
      </c>
      <c r="K5">
        <v>666.5</v>
      </c>
      <c r="L5" s="6" t="s">
        <v>32</v>
      </c>
      <c r="M5" s="6" t="s">
        <v>38</v>
      </c>
      <c r="N5" s="6" t="s">
        <v>32</v>
      </c>
      <c r="O5">
        <v>0</v>
      </c>
      <c r="P5" s="6" t="s">
        <v>39</v>
      </c>
      <c r="Q5" s="4">
        <f t="shared" si="0"/>
        <v>85.000000000000497</v>
      </c>
      <c r="R5" s="7">
        <f t="shared" si="1"/>
        <v>9.8379629629630205E-4</v>
      </c>
      <c r="S5" s="5">
        <f t="shared" si="2"/>
        <v>0.42099385169480974</v>
      </c>
      <c r="T5" s="5">
        <f t="shared" si="3"/>
        <v>0.2615634800579853</v>
      </c>
      <c r="U5" s="5">
        <f t="shared" si="4"/>
        <v>1001.5849792733479</v>
      </c>
      <c r="V5" s="5">
        <f t="shared" si="5"/>
        <v>0</v>
      </c>
      <c r="W5" s="4">
        <f t="shared" si="6"/>
        <v>1313.6470588235218</v>
      </c>
      <c r="X5" s="5">
        <f t="shared" si="7"/>
        <v>6.6734082074672925</v>
      </c>
    </row>
    <row r="6" spans="1:24" x14ac:dyDescent="0.3">
      <c r="A6" s="6" t="s">
        <v>30</v>
      </c>
      <c r="B6" s="7">
        <v>0.71237268518518515</v>
      </c>
      <c r="C6">
        <v>38.048999999999999</v>
      </c>
      <c r="D6">
        <v>-97.330666666667</v>
      </c>
      <c r="E6">
        <v>3727</v>
      </c>
      <c r="F6">
        <v>329</v>
      </c>
      <c r="G6">
        <v>14</v>
      </c>
      <c r="H6" s="6" t="s">
        <v>15</v>
      </c>
      <c r="I6">
        <v>7.8</v>
      </c>
      <c r="J6">
        <v>20.3</v>
      </c>
      <c r="K6">
        <v>666.5</v>
      </c>
      <c r="L6" s="6" t="s">
        <v>40</v>
      </c>
      <c r="M6" s="6" t="s">
        <v>32</v>
      </c>
      <c r="N6" s="6" t="s">
        <v>32</v>
      </c>
      <c r="O6">
        <v>0</v>
      </c>
      <c r="P6" s="6" t="s">
        <v>41</v>
      </c>
      <c r="Q6" s="4">
        <f t="shared" si="0"/>
        <v>101.99999999999676</v>
      </c>
      <c r="R6" s="7">
        <f t="shared" si="1"/>
        <v>1.1805555555555181E-3</v>
      </c>
      <c r="S6" s="5">
        <f t="shared" si="2"/>
        <v>0.50636528334785091</v>
      </c>
      <c r="T6" s="5">
        <f t="shared" si="3"/>
        <v>0.31460475054401976</v>
      </c>
      <c r="U6" s="5">
        <f t="shared" si="4"/>
        <v>1136.0034138015117</v>
      </c>
      <c r="V6" s="5">
        <f t="shared" si="5"/>
        <v>0</v>
      </c>
      <c r="W6" s="4">
        <f t="shared" si="6"/>
        <v>1354.1176470588666</v>
      </c>
      <c r="X6" s="5">
        <f t="shared" si="7"/>
        <v>6.8790012957147981</v>
      </c>
    </row>
    <row r="7" spans="1:24" x14ac:dyDescent="0.3">
      <c r="A7" s="6" t="s">
        <v>30</v>
      </c>
      <c r="B7" s="7">
        <v>0.71256944444444448</v>
      </c>
      <c r="C7">
        <v>38.049500000000002</v>
      </c>
      <c r="D7">
        <v>-97.331333333333006</v>
      </c>
      <c r="E7">
        <v>4102</v>
      </c>
      <c r="F7">
        <v>315</v>
      </c>
      <c r="G7">
        <v>14</v>
      </c>
      <c r="H7" s="6" t="s">
        <v>13</v>
      </c>
      <c r="I7">
        <v>7.8</v>
      </c>
      <c r="J7">
        <v>20.3</v>
      </c>
      <c r="K7">
        <v>666.5</v>
      </c>
      <c r="L7" s="6" t="s">
        <v>32</v>
      </c>
      <c r="M7" s="6" t="s">
        <v>32</v>
      </c>
      <c r="N7" s="6" t="s">
        <v>42</v>
      </c>
      <c r="O7">
        <v>0</v>
      </c>
      <c r="P7" s="6" t="s">
        <v>43</v>
      </c>
      <c r="Q7" s="4">
        <f t="shared" si="0"/>
        <v>119.00000000000261</v>
      </c>
      <c r="R7" s="7">
        <f t="shared" si="1"/>
        <v>1.3773148148148451E-3</v>
      </c>
      <c r="S7" s="5">
        <f t="shared" si="2"/>
        <v>0.58161680888824718</v>
      </c>
      <c r="T7" s="5">
        <f t="shared" si="3"/>
        <v>0.36135852336226798</v>
      </c>
      <c r="U7" s="5">
        <f t="shared" si="4"/>
        <v>1250.3048037064129</v>
      </c>
      <c r="V7" s="5">
        <f t="shared" si="5"/>
        <v>0</v>
      </c>
      <c r="W7" s="4">
        <f t="shared" si="6"/>
        <v>1349.7478991596342</v>
      </c>
      <c r="X7" s="5">
        <f t="shared" si="7"/>
        <v>6.8568027064518526</v>
      </c>
    </row>
    <row r="8" spans="1:24" x14ac:dyDescent="0.3">
      <c r="A8" s="6" t="s">
        <v>30</v>
      </c>
      <c r="B8" s="7">
        <v>0.71276620370370369</v>
      </c>
      <c r="C8">
        <v>38.050166666667003</v>
      </c>
      <c r="D8">
        <v>-97.331833333332995</v>
      </c>
      <c r="E8">
        <v>4368</v>
      </c>
      <c r="F8">
        <v>347</v>
      </c>
      <c r="G8">
        <v>8</v>
      </c>
      <c r="H8" s="6" t="s">
        <v>15</v>
      </c>
      <c r="I8">
        <v>7.8</v>
      </c>
      <c r="J8">
        <v>20.3</v>
      </c>
      <c r="K8">
        <v>666.5</v>
      </c>
      <c r="L8" s="6" t="s">
        <v>32</v>
      </c>
      <c r="M8" s="6" t="s">
        <v>44</v>
      </c>
      <c r="N8" s="6" t="s">
        <v>32</v>
      </c>
      <c r="O8">
        <v>0</v>
      </c>
      <c r="P8" s="6" t="s">
        <v>45</v>
      </c>
      <c r="Q8" s="4">
        <f t="shared" si="0"/>
        <v>135.99999999999886</v>
      </c>
      <c r="R8" s="7">
        <f t="shared" si="1"/>
        <v>1.5740740740740611E-3</v>
      </c>
      <c r="S8" s="5">
        <f t="shared" si="2"/>
        <v>0.66755269469604772</v>
      </c>
      <c r="T8" s="5">
        <f t="shared" si="3"/>
        <v>0.41475048921465441</v>
      </c>
      <c r="U8" s="5">
        <f t="shared" si="4"/>
        <v>1331.3825896122896</v>
      </c>
      <c r="V8" s="5">
        <f t="shared" si="5"/>
        <v>0</v>
      </c>
      <c r="W8" s="4">
        <f t="shared" si="6"/>
        <v>1298.3823529411875</v>
      </c>
      <c r="X8" s="5">
        <f t="shared" si="7"/>
        <v>6.5958625586299453</v>
      </c>
    </row>
    <row r="9" spans="1:24" x14ac:dyDescent="0.3">
      <c r="A9" s="6" t="s">
        <v>30</v>
      </c>
      <c r="B9" s="7">
        <v>0.71296296296296291</v>
      </c>
      <c r="C9">
        <v>38.050333333333</v>
      </c>
      <c r="D9">
        <v>-97.332499999999996</v>
      </c>
      <c r="E9">
        <v>4722</v>
      </c>
      <c r="F9">
        <v>0</v>
      </c>
      <c r="G9">
        <v>2</v>
      </c>
      <c r="H9" s="6" t="s">
        <v>13</v>
      </c>
      <c r="I9">
        <v>7.7</v>
      </c>
      <c r="J9">
        <v>20.3</v>
      </c>
      <c r="K9">
        <v>666.5</v>
      </c>
      <c r="L9" s="6" t="s">
        <v>46</v>
      </c>
      <c r="M9" s="6" t="s">
        <v>32</v>
      </c>
      <c r="N9" s="6" t="s">
        <v>32</v>
      </c>
      <c r="O9">
        <v>0</v>
      </c>
      <c r="P9" s="6" t="s">
        <v>47</v>
      </c>
      <c r="Q9" s="4">
        <f t="shared" si="0"/>
        <v>152.99999999999514</v>
      </c>
      <c r="R9" s="7">
        <f t="shared" si="1"/>
        <v>1.7708333333332771E-3</v>
      </c>
      <c r="S9" s="5">
        <f t="shared" si="2"/>
        <v>0.71213887434669276</v>
      </c>
      <c r="T9" s="5">
        <f t="shared" si="3"/>
        <v>0.44245188263160018</v>
      </c>
      <c r="U9" s="5">
        <f t="shared" si="4"/>
        <v>1439.2831016825164</v>
      </c>
      <c r="V9" s="5">
        <f t="shared" si="5"/>
        <v>0</v>
      </c>
      <c r="W9" s="4">
        <f t="shared" si="6"/>
        <v>1292.9411764706292</v>
      </c>
      <c r="X9" s="5">
        <f t="shared" si="7"/>
        <v>6.5682210460387163</v>
      </c>
    </row>
    <row r="10" spans="1:24" x14ac:dyDescent="0.3">
      <c r="A10" s="6" t="s">
        <v>30</v>
      </c>
      <c r="B10" s="7">
        <v>0.71315972222222224</v>
      </c>
      <c r="C10">
        <v>38.0505</v>
      </c>
      <c r="D10">
        <v>-97.332499999999996</v>
      </c>
      <c r="E10">
        <v>5076</v>
      </c>
      <c r="F10">
        <v>0</v>
      </c>
      <c r="G10">
        <v>2</v>
      </c>
      <c r="H10" s="6" t="s">
        <v>14</v>
      </c>
      <c r="I10">
        <v>7.7</v>
      </c>
      <c r="J10">
        <v>20.3</v>
      </c>
      <c r="K10">
        <v>666.5</v>
      </c>
      <c r="L10" s="6" t="s">
        <v>32</v>
      </c>
      <c r="M10" s="6" t="s">
        <v>32</v>
      </c>
      <c r="N10" s="6" t="s">
        <v>48</v>
      </c>
      <c r="O10">
        <v>0</v>
      </c>
      <c r="P10" s="6" t="s">
        <v>49</v>
      </c>
      <c r="Q10" s="4">
        <f t="shared" si="0"/>
        <v>170.00000000000099</v>
      </c>
      <c r="R10" s="7">
        <f t="shared" si="1"/>
        <v>1.9675925925926041E-3</v>
      </c>
      <c r="S10" s="5">
        <f t="shared" si="2"/>
        <v>0.72811594016857639</v>
      </c>
      <c r="T10" s="5">
        <f t="shared" si="3"/>
        <v>0.45237843362673646</v>
      </c>
      <c r="U10" s="5">
        <f t="shared" si="4"/>
        <v>1547.1836137527432</v>
      </c>
      <c r="V10" s="5">
        <f t="shared" si="5"/>
        <v>0</v>
      </c>
      <c r="W10" s="4">
        <f t="shared" si="6"/>
        <v>1288.5882352941101</v>
      </c>
      <c r="X10" s="5">
        <f t="shared" si="7"/>
        <v>6.5461078359653637</v>
      </c>
    </row>
    <row r="11" spans="1:24" x14ac:dyDescent="0.3">
      <c r="A11" s="6" t="s">
        <v>30</v>
      </c>
      <c r="B11" s="7">
        <v>0.71335648148148145</v>
      </c>
      <c r="C11">
        <v>38.0505</v>
      </c>
      <c r="D11">
        <v>-97.331999999999994</v>
      </c>
      <c r="E11">
        <v>5409</v>
      </c>
      <c r="F11">
        <v>0</v>
      </c>
      <c r="G11">
        <v>1</v>
      </c>
      <c r="H11" s="6" t="s">
        <v>13</v>
      </c>
      <c r="I11">
        <v>7.7</v>
      </c>
      <c r="J11">
        <v>20.3</v>
      </c>
      <c r="K11">
        <v>666.5</v>
      </c>
      <c r="L11" s="6" t="s">
        <v>32</v>
      </c>
      <c r="M11" s="6" t="s">
        <v>50</v>
      </c>
      <c r="N11" s="6" t="s">
        <v>32</v>
      </c>
      <c r="O11">
        <v>0</v>
      </c>
      <c r="P11" s="6" t="s">
        <v>51</v>
      </c>
      <c r="Q11" s="4">
        <f t="shared" si="0"/>
        <v>186.99999999999727</v>
      </c>
      <c r="R11" s="7">
        <f t="shared" si="1"/>
        <v>2.1643518518518201E-3</v>
      </c>
      <c r="S11" s="5">
        <f t="shared" si="2"/>
        <v>0.70719213896485322</v>
      </c>
      <c r="T11" s="5">
        <f t="shared" si="3"/>
        <v>0.43937847593886326</v>
      </c>
      <c r="U11" s="5">
        <f t="shared" si="4"/>
        <v>1648.6832479882955</v>
      </c>
      <c r="V11" s="5">
        <f t="shared" si="5"/>
        <v>0</v>
      </c>
      <c r="W11" s="4">
        <f t="shared" si="6"/>
        <v>1278.2887700534945</v>
      </c>
      <c r="X11" s="5">
        <f t="shared" si="7"/>
        <v>6.4937859163084948</v>
      </c>
    </row>
    <row r="12" spans="1:24" x14ac:dyDescent="0.3">
      <c r="A12" s="6" t="s">
        <v>30</v>
      </c>
      <c r="B12" s="7">
        <v>0.71355324074074078</v>
      </c>
      <c r="C12">
        <v>38.050666666666999</v>
      </c>
      <c r="D12">
        <v>-97.331666666667005</v>
      </c>
      <c r="E12">
        <v>5780</v>
      </c>
      <c r="F12">
        <v>0</v>
      </c>
      <c r="G12">
        <v>2</v>
      </c>
      <c r="H12" s="6" t="s">
        <v>14</v>
      </c>
      <c r="I12">
        <v>7.7</v>
      </c>
      <c r="J12">
        <v>20.3</v>
      </c>
      <c r="K12">
        <v>666.5</v>
      </c>
      <c r="L12" s="6" t="s">
        <v>52</v>
      </c>
      <c r="M12" s="6" t="s">
        <v>32</v>
      </c>
      <c r="N12" s="6" t="s">
        <v>32</v>
      </c>
      <c r="O12">
        <v>0</v>
      </c>
      <c r="P12" s="6" t="s">
        <v>53</v>
      </c>
      <c r="Q12" s="4">
        <f t="shared" si="0"/>
        <v>204.00000000000313</v>
      </c>
      <c r="R12" s="7">
        <f t="shared" si="1"/>
        <v>2.3611111111111471E-3</v>
      </c>
      <c r="S12" s="5">
        <f t="shared" si="2"/>
        <v>0.71128567648610508</v>
      </c>
      <c r="T12" s="5">
        <f t="shared" si="3"/>
        <v>0.44192179080081706</v>
      </c>
      <c r="U12" s="5">
        <f t="shared" si="4"/>
        <v>1761.7654230675444</v>
      </c>
      <c r="V12" s="5">
        <f t="shared" si="5"/>
        <v>0</v>
      </c>
      <c r="W12" s="4">
        <f t="shared" si="6"/>
        <v>1280.8823529411568</v>
      </c>
      <c r="X12" s="5">
        <f t="shared" si="7"/>
        <v>6.5069614775926432</v>
      </c>
    </row>
    <row r="13" spans="1:24" x14ac:dyDescent="0.3">
      <c r="A13" s="6" t="s">
        <v>30</v>
      </c>
      <c r="B13" s="7">
        <v>0.71375</v>
      </c>
      <c r="C13">
        <v>38.050833333333003</v>
      </c>
      <c r="D13">
        <v>-97.331333333333006</v>
      </c>
      <c r="E13">
        <v>6137</v>
      </c>
      <c r="F13">
        <v>0</v>
      </c>
      <c r="G13">
        <v>4</v>
      </c>
      <c r="H13" s="6" t="s">
        <v>14</v>
      </c>
      <c r="I13">
        <v>7.7</v>
      </c>
      <c r="J13">
        <v>20.3</v>
      </c>
      <c r="K13">
        <v>666.5</v>
      </c>
      <c r="L13" s="6" t="s">
        <v>32</v>
      </c>
      <c r="M13" s="6" t="s">
        <v>32</v>
      </c>
      <c r="N13" s="6" t="s">
        <v>54</v>
      </c>
      <c r="O13">
        <v>0</v>
      </c>
      <c r="P13" s="6" t="s">
        <v>55</v>
      </c>
      <c r="Q13" s="4">
        <f t="shared" si="0"/>
        <v>220.99999999999937</v>
      </c>
      <c r="R13" s="7">
        <f t="shared" si="1"/>
        <v>2.5578703703703631E-3</v>
      </c>
      <c r="S13" s="5">
        <f t="shared" si="2"/>
        <v>0.71702500077480624</v>
      </c>
      <c r="T13" s="5">
        <f t="shared" si="3"/>
        <v>0.4454876329813871</v>
      </c>
      <c r="U13" s="5">
        <f t="shared" si="4"/>
        <v>1870.5803462570104</v>
      </c>
      <c r="V13" s="5">
        <f t="shared" si="5"/>
        <v>0</v>
      </c>
      <c r="W13" s="4">
        <f t="shared" si="6"/>
        <v>1279.276018099551</v>
      </c>
      <c r="X13" s="5">
        <f t="shared" si="7"/>
        <v>6.4988011973682793</v>
      </c>
    </row>
    <row r="14" spans="1:24" x14ac:dyDescent="0.3">
      <c r="A14" s="6" t="s">
        <v>30</v>
      </c>
      <c r="B14" s="7">
        <v>0.71394675925925921</v>
      </c>
      <c r="C14">
        <v>38.050833333333003</v>
      </c>
      <c r="D14">
        <v>-97.330666666667</v>
      </c>
      <c r="E14">
        <v>6478</v>
      </c>
      <c r="F14">
        <v>88</v>
      </c>
      <c r="G14">
        <v>11</v>
      </c>
      <c r="H14" s="6" t="s">
        <v>17</v>
      </c>
      <c r="I14">
        <v>7.7</v>
      </c>
      <c r="J14">
        <v>20.3</v>
      </c>
      <c r="K14">
        <v>666.5</v>
      </c>
      <c r="L14" s="6" t="s">
        <v>32</v>
      </c>
      <c r="M14" s="6" t="s">
        <v>56</v>
      </c>
      <c r="N14" s="6" t="s">
        <v>32</v>
      </c>
      <c r="O14">
        <v>0</v>
      </c>
      <c r="P14" s="6" t="s">
        <v>57</v>
      </c>
      <c r="Q14" s="4">
        <f t="shared" si="0"/>
        <v>237.99999999999562</v>
      </c>
      <c r="R14" s="7">
        <f t="shared" si="1"/>
        <v>2.7546296296295791E-3</v>
      </c>
      <c r="S14" s="5">
        <f t="shared" si="2"/>
        <v>0.69775482016101309</v>
      </c>
      <c r="T14" s="5">
        <f t="shared" si="3"/>
        <v>0.43351506976603743</v>
      </c>
      <c r="U14" s="5">
        <f t="shared" si="4"/>
        <v>1974.5184101438672</v>
      </c>
      <c r="V14" s="5">
        <f t="shared" si="5"/>
        <v>0</v>
      </c>
      <c r="W14" s="4">
        <f t="shared" si="6"/>
        <v>1273.8655462185109</v>
      </c>
      <c r="X14" s="5">
        <f t="shared" si="7"/>
        <v>6.4713156659885334</v>
      </c>
    </row>
    <row r="15" spans="1:24" x14ac:dyDescent="0.3">
      <c r="A15" s="6" t="s">
        <v>30</v>
      </c>
      <c r="B15" s="7">
        <v>0.71414351851851854</v>
      </c>
      <c r="C15">
        <v>38.050333333333</v>
      </c>
      <c r="D15">
        <v>-97.330166666666997</v>
      </c>
      <c r="E15">
        <v>6898</v>
      </c>
      <c r="F15">
        <v>126</v>
      </c>
      <c r="G15">
        <v>7</v>
      </c>
      <c r="H15" s="6" t="s">
        <v>15</v>
      </c>
      <c r="I15">
        <v>7.7</v>
      </c>
      <c r="J15">
        <v>20.3</v>
      </c>
      <c r="K15">
        <v>666.5</v>
      </c>
      <c r="L15" s="6" t="s">
        <v>58</v>
      </c>
      <c r="M15" s="6" t="s">
        <v>32</v>
      </c>
      <c r="N15" s="6" t="s">
        <v>32</v>
      </c>
      <c r="O15">
        <v>0</v>
      </c>
      <c r="P15" s="6" t="s">
        <v>59</v>
      </c>
      <c r="Q15" s="4">
        <f t="shared" si="0"/>
        <v>255.00000000000148</v>
      </c>
      <c r="R15" s="7">
        <f t="shared" si="1"/>
        <v>2.9513888888889062E-3</v>
      </c>
      <c r="S15" s="5">
        <f t="shared" si="2"/>
        <v>0.63229164213416866</v>
      </c>
      <c r="T15" s="5">
        <f t="shared" si="3"/>
        <v>0.39284279725795895</v>
      </c>
      <c r="U15" s="5">
        <f t="shared" si="4"/>
        <v>2102.5359668373567</v>
      </c>
      <c r="V15" s="5">
        <f t="shared" si="5"/>
        <v>0</v>
      </c>
      <c r="W15" s="4">
        <f t="shared" si="6"/>
        <v>1287.7647058823454</v>
      </c>
      <c r="X15" s="5">
        <f t="shared" si="7"/>
        <v>6.5419242556812636</v>
      </c>
    </row>
    <row r="16" spans="1:24" x14ac:dyDescent="0.3">
      <c r="A16" s="6" t="s">
        <v>30</v>
      </c>
      <c r="B16" s="7">
        <v>0.71434027777777775</v>
      </c>
      <c r="C16">
        <v>38.049833333332998</v>
      </c>
      <c r="D16">
        <v>-97.329333333332997</v>
      </c>
      <c r="E16">
        <v>7232</v>
      </c>
      <c r="F16">
        <v>140</v>
      </c>
      <c r="G16">
        <v>8</v>
      </c>
      <c r="H16" s="6" t="s">
        <v>15</v>
      </c>
      <c r="I16">
        <v>7.7</v>
      </c>
      <c r="J16">
        <v>20.3</v>
      </c>
      <c r="K16">
        <v>666.5</v>
      </c>
      <c r="L16" s="6" t="s">
        <v>32</v>
      </c>
      <c r="M16" s="6" t="s">
        <v>32</v>
      </c>
      <c r="N16" s="6" t="s">
        <v>60</v>
      </c>
      <c r="O16">
        <v>0</v>
      </c>
      <c r="P16" s="6" t="s">
        <v>61</v>
      </c>
      <c r="Q16" s="4">
        <f t="shared" si="0"/>
        <v>271.99999999999773</v>
      </c>
      <c r="R16" s="7">
        <f t="shared" si="1"/>
        <v>3.1481481481481222E-3</v>
      </c>
      <c r="S16" s="5">
        <f t="shared" si="2"/>
        <v>0.56282825178044193</v>
      </c>
      <c r="T16" s="5">
        <f t="shared" si="3"/>
        <v>0.34968519283118854</v>
      </c>
      <c r="U16" s="5">
        <f t="shared" si="4"/>
        <v>2204.3404047793219</v>
      </c>
      <c r="V16" s="5">
        <f t="shared" si="5"/>
        <v>0</v>
      </c>
      <c r="W16" s="4">
        <f t="shared" si="6"/>
        <v>1280.9558823529519</v>
      </c>
      <c r="X16" s="5">
        <f t="shared" si="7"/>
        <v>6.5073350115467354</v>
      </c>
    </row>
    <row r="17" spans="1:24" x14ac:dyDescent="0.3">
      <c r="A17" s="6" t="s">
        <v>30</v>
      </c>
      <c r="B17" s="7">
        <v>0.71453703703703708</v>
      </c>
      <c r="C17">
        <v>38.048999999999999</v>
      </c>
      <c r="D17">
        <v>-97.328500000000005</v>
      </c>
      <c r="E17">
        <v>7547</v>
      </c>
      <c r="F17">
        <v>144</v>
      </c>
      <c r="G17">
        <v>15</v>
      </c>
      <c r="H17" s="6" t="s">
        <v>14</v>
      </c>
      <c r="I17">
        <v>7.7</v>
      </c>
      <c r="J17">
        <v>20.3</v>
      </c>
      <c r="K17">
        <v>666.5</v>
      </c>
      <c r="L17" s="6" t="s">
        <v>32</v>
      </c>
      <c r="M17" s="6" t="s">
        <v>62</v>
      </c>
      <c r="N17" s="6" t="s">
        <v>32</v>
      </c>
      <c r="O17">
        <v>0</v>
      </c>
      <c r="P17" s="6" t="s">
        <v>63</v>
      </c>
      <c r="Q17" s="4">
        <f t="shared" si="0"/>
        <v>289.00000000000364</v>
      </c>
      <c r="R17" s="7">
        <f t="shared" si="1"/>
        <v>3.3449074074074492E-3</v>
      </c>
      <c r="S17" s="5">
        <f t="shared" si="2"/>
        <v>0.46354199601264368</v>
      </c>
      <c r="T17" s="5">
        <f t="shared" si="3"/>
        <v>0.28799864212265552</v>
      </c>
      <c r="U17" s="5">
        <f t="shared" si="4"/>
        <v>2300.3535722994388</v>
      </c>
      <c r="V17" s="5">
        <f t="shared" si="5"/>
        <v>0</v>
      </c>
      <c r="W17" s="4">
        <f t="shared" si="6"/>
        <v>1271.0034602075964</v>
      </c>
      <c r="X17" s="5">
        <f t="shared" si="7"/>
        <v>6.4567760922518715</v>
      </c>
    </row>
    <row r="18" spans="1:24" x14ac:dyDescent="0.3">
      <c r="A18" s="6" t="s">
        <v>30</v>
      </c>
      <c r="B18" s="7">
        <v>0.7147337962962963</v>
      </c>
      <c r="C18">
        <v>38.048333333332998</v>
      </c>
      <c r="D18">
        <v>-97.327500000000001</v>
      </c>
      <c r="E18">
        <v>8057</v>
      </c>
      <c r="F18">
        <v>133</v>
      </c>
      <c r="G18">
        <v>19</v>
      </c>
      <c r="H18" s="6" t="s">
        <v>14</v>
      </c>
      <c r="I18">
        <v>7.7</v>
      </c>
      <c r="J18">
        <v>20.3</v>
      </c>
      <c r="K18">
        <v>666.5</v>
      </c>
      <c r="L18" s="6" t="s">
        <v>64</v>
      </c>
      <c r="M18" s="6" t="s">
        <v>32</v>
      </c>
      <c r="N18" s="6" t="s">
        <v>32</v>
      </c>
      <c r="O18">
        <v>0</v>
      </c>
      <c r="P18" s="6" t="s">
        <v>65</v>
      </c>
      <c r="Q18" s="4">
        <f t="shared" si="0"/>
        <v>305.99999999999989</v>
      </c>
      <c r="R18" s="7">
        <f t="shared" si="1"/>
        <v>3.5416666666666652E-3</v>
      </c>
      <c r="S18" s="5">
        <f t="shared" si="2"/>
        <v>0.39596441877770472</v>
      </c>
      <c r="T18" s="5">
        <f t="shared" si="3"/>
        <v>0.24601269338658793</v>
      </c>
      <c r="U18" s="5">
        <f t="shared" si="4"/>
        <v>2455.8034625701048</v>
      </c>
      <c r="V18" s="5">
        <f t="shared" si="5"/>
        <v>0</v>
      </c>
      <c r="W18" s="4">
        <f t="shared" si="6"/>
        <v>1300.3921568627457</v>
      </c>
      <c r="X18" s="5">
        <f t="shared" si="7"/>
        <v>6.6060724867041865</v>
      </c>
    </row>
    <row r="19" spans="1:24" x14ac:dyDescent="0.3">
      <c r="A19" s="6" t="s">
        <v>30</v>
      </c>
      <c r="B19" s="7">
        <v>0.71493055555555551</v>
      </c>
      <c r="C19">
        <v>38.047333333333</v>
      </c>
      <c r="D19">
        <v>-97.326333333332997</v>
      </c>
      <c r="E19">
        <v>8430</v>
      </c>
      <c r="F19">
        <v>142</v>
      </c>
      <c r="G19">
        <v>25</v>
      </c>
      <c r="H19" s="6" t="s">
        <v>15</v>
      </c>
      <c r="I19">
        <v>7.7</v>
      </c>
      <c r="J19">
        <v>20.3</v>
      </c>
      <c r="K19">
        <v>666.5</v>
      </c>
      <c r="L19" s="6" t="s">
        <v>32</v>
      </c>
      <c r="M19" s="6" t="s">
        <v>32</v>
      </c>
      <c r="N19" s="6" t="s">
        <v>66</v>
      </c>
      <c r="O19">
        <v>0</v>
      </c>
      <c r="P19" s="6" t="s">
        <v>67</v>
      </c>
      <c r="Q19" s="4">
        <f t="shared" si="0"/>
        <v>322.99999999999613</v>
      </c>
      <c r="R19" s="7">
        <f t="shared" si="1"/>
        <v>3.7384259259258812E-3</v>
      </c>
      <c r="S19" s="5">
        <f t="shared" si="2"/>
        <v>0.32855648691682759</v>
      </c>
      <c r="T19" s="5">
        <f t="shared" si="3"/>
        <v>0.20413214532142498</v>
      </c>
      <c r="U19" s="5">
        <f t="shared" si="4"/>
        <v>2569.4952450621799</v>
      </c>
      <c r="V19" s="5">
        <f t="shared" si="5"/>
        <v>0</v>
      </c>
      <c r="W19" s="4">
        <f t="shared" si="6"/>
        <v>1301.2383900928949</v>
      </c>
      <c r="X19" s="5">
        <f t="shared" si="7"/>
        <v>6.610371403788176</v>
      </c>
    </row>
    <row r="20" spans="1:24" x14ac:dyDescent="0.3">
      <c r="A20" s="6" t="s">
        <v>30</v>
      </c>
      <c r="B20" s="7">
        <v>0.71512731481481484</v>
      </c>
      <c r="C20">
        <v>38.046166666666998</v>
      </c>
      <c r="D20">
        <v>-97.324833333333004</v>
      </c>
      <c r="E20">
        <v>8727</v>
      </c>
      <c r="F20">
        <v>132</v>
      </c>
      <c r="G20">
        <v>25</v>
      </c>
      <c r="H20" s="6" t="s">
        <v>15</v>
      </c>
      <c r="I20">
        <v>7.7</v>
      </c>
      <c r="J20">
        <v>20.3</v>
      </c>
      <c r="K20">
        <v>666.5</v>
      </c>
      <c r="L20" s="6" t="s">
        <v>32</v>
      </c>
      <c r="M20" s="6" t="s">
        <v>68</v>
      </c>
      <c r="N20" s="6" t="s">
        <v>32</v>
      </c>
      <c r="O20">
        <v>0</v>
      </c>
      <c r="P20" s="6" t="s">
        <v>69</v>
      </c>
      <c r="Q20" s="4">
        <f t="shared" si="0"/>
        <v>340.00000000000199</v>
      </c>
      <c r="R20" s="7">
        <f t="shared" si="1"/>
        <v>3.9351851851852082E-3</v>
      </c>
      <c r="S20" s="5">
        <f t="shared" si="2"/>
        <v>0.34046551025805205</v>
      </c>
      <c r="T20" s="5">
        <f t="shared" si="3"/>
        <v>0.21153122152332773</v>
      </c>
      <c r="U20" s="5">
        <f t="shared" si="4"/>
        <v>2660.0219458668616</v>
      </c>
      <c r="V20" s="5">
        <f t="shared" si="5"/>
        <v>0</v>
      </c>
      <c r="W20" s="4">
        <f t="shared" si="6"/>
        <v>1288.5882352941101</v>
      </c>
      <c r="X20" s="5">
        <f t="shared" si="7"/>
        <v>6.5461078359653637</v>
      </c>
    </row>
    <row r="21" spans="1:24" x14ac:dyDescent="0.3">
      <c r="A21" s="6" t="s">
        <v>30</v>
      </c>
      <c r="B21" s="7">
        <v>0.71532407407407406</v>
      </c>
      <c r="C21">
        <v>38.045499999999997</v>
      </c>
      <c r="D21">
        <v>-97.322666666667004</v>
      </c>
      <c r="E21">
        <v>9044</v>
      </c>
      <c r="F21">
        <v>126</v>
      </c>
      <c r="G21">
        <v>18</v>
      </c>
      <c r="H21" s="6" t="s">
        <v>16</v>
      </c>
      <c r="I21">
        <v>7.7</v>
      </c>
      <c r="J21">
        <v>20.3</v>
      </c>
      <c r="K21">
        <v>666.5</v>
      </c>
      <c r="L21" s="6" t="s">
        <v>70</v>
      </c>
      <c r="M21" s="6" t="s">
        <v>32</v>
      </c>
      <c r="N21" s="6" t="s">
        <v>32</v>
      </c>
      <c r="O21">
        <v>0</v>
      </c>
      <c r="P21" s="6" t="s">
        <v>71</v>
      </c>
      <c r="Q21" s="4">
        <f t="shared" si="0"/>
        <v>356.99999999999824</v>
      </c>
      <c r="R21" s="7">
        <f t="shared" si="1"/>
        <v>4.1319444444444242E-3</v>
      </c>
      <c r="S21" s="5">
        <f t="shared" si="2"/>
        <v>0.50172974464738873</v>
      </c>
      <c r="T21" s="5">
        <f t="shared" si="3"/>
        <v>0.31172469034942257</v>
      </c>
      <c r="U21" s="5">
        <f t="shared" si="4"/>
        <v>2756.6447207998049</v>
      </c>
      <c r="V21" s="5">
        <f t="shared" si="5"/>
        <v>0</v>
      </c>
      <c r="W21" s="4">
        <f t="shared" si="6"/>
        <v>1280.5042016806785</v>
      </c>
      <c r="X21" s="5">
        <f t="shared" si="7"/>
        <v>6.5050404458296676</v>
      </c>
    </row>
    <row r="22" spans="1:24" x14ac:dyDescent="0.3">
      <c r="A22" s="6" t="s">
        <v>30</v>
      </c>
      <c r="B22" s="7">
        <v>0.71552083333333338</v>
      </c>
      <c r="C22">
        <v>38.044333333333</v>
      </c>
      <c r="D22">
        <v>-97.320999999999998</v>
      </c>
      <c r="E22">
        <v>9384</v>
      </c>
      <c r="F22">
        <v>129</v>
      </c>
      <c r="G22">
        <v>20</v>
      </c>
      <c r="H22" s="6" t="s">
        <v>18</v>
      </c>
      <c r="I22">
        <v>7.7</v>
      </c>
      <c r="J22">
        <v>20.3</v>
      </c>
      <c r="K22">
        <v>666.5</v>
      </c>
      <c r="L22" s="6" t="s">
        <v>32</v>
      </c>
      <c r="M22" s="6" t="s">
        <v>32</v>
      </c>
      <c r="N22" s="6" t="s">
        <v>72</v>
      </c>
      <c r="O22">
        <v>0</v>
      </c>
      <c r="P22" s="6" t="s">
        <v>73</v>
      </c>
      <c r="Q22" s="4">
        <f t="shared" si="0"/>
        <v>374.00000000000409</v>
      </c>
      <c r="R22" s="7">
        <f t="shared" si="1"/>
        <v>4.3287037037037512E-3</v>
      </c>
      <c r="S22" s="5">
        <f t="shared" si="2"/>
        <v>0.64457857083139936</v>
      </c>
      <c r="T22" s="5">
        <f t="shared" si="3"/>
        <v>0.40047666605754839</v>
      </c>
      <c r="U22" s="5">
        <f t="shared" si="4"/>
        <v>2860.2779809802487</v>
      </c>
      <c r="V22" s="5">
        <f t="shared" si="5"/>
        <v>0</v>
      </c>
      <c r="W22" s="4">
        <f t="shared" si="6"/>
        <v>1276.8449197860823</v>
      </c>
      <c r="X22" s="5">
        <f t="shared" si="7"/>
        <v>6.4864510677582814</v>
      </c>
    </row>
    <row r="23" spans="1:24" x14ac:dyDescent="0.3">
      <c r="A23" s="6" t="s">
        <v>30</v>
      </c>
      <c r="B23" s="7">
        <v>0.7157175925925926</v>
      </c>
      <c r="C23">
        <v>38.043500000000002</v>
      </c>
      <c r="D23">
        <v>-97.319166666667002</v>
      </c>
      <c r="E23">
        <v>9641</v>
      </c>
      <c r="F23">
        <v>126</v>
      </c>
      <c r="G23">
        <v>26</v>
      </c>
      <c r="H23" s="6" t="s">
        <v>74</v>
      </c>
      <c r="I23">
        <v>7.7</v>
      </c>
      <c r="J23">
        <v>20.3</v>
      </c>
      <c r="K23">
        <v>666.5</v>
      </c>
      <c r="L23" s="6" t="s">
        <v>32</v>
      </c>
      <c r="M23" s="6" t="s">
        <v>75</v>
      </c>
      <c r="N23" s="6" t="s">
        <v>32</v>
      </c>
      <c r="O23">
        <v>0</v>
      </c>
      <c r="P23" s="6" t="s">
        <v>76</v>
      </c>
      <c r="Q23" s="4">
        <f t="shared" si="0"/>
        <v>391.00000000000034</v>
      </c>
      <c r="R23" s="7">
        <f t="shared" si="1"/>
        <v>4.5254629629629672E-3</v>
      </c>
      <c r="S23" s="5">
        <f t="shared" si="2"/>
        <v>0.81630168318206064</v>
      </c>
      <c r="T23" s="5">
        <f t="shared" si="3"/>
        <v>0.50716823576101422</v>
      </c>
      <c r="U23" s="5">
        <f t="shared" si="4"/>
        <v>2938.6125335284078</v>
      </c>
      <c r="V23" s="5">
        <f t="shared" si="5"/>
        <v>0</v>
      </c>
      <c r="W23" s="4">
        <f t="shared" si="6"/>
        <v>1260.7672634271089</v>
      </c>
      <c r="X23" s="5">
        <f t="shared" si="7"/>
        <v>6.4047755802807691</v>
      </c>
    </row>
    <row r="24" spans="1:24" x14ac:dyDescent="0.3">
      <c r="A24" s="6" t="s">
        <v>30</v>
      </c>
      <c r="B24" s="7">
        <v>0.71591435185185182</v>
      </c>
      <c r="C24">
        <v>38.042499999999997</v>
      </c>
      <c r="D24">
        <v>-97.316999999999993</v>
      </c>
      <c r="E24">
        <v>10071</v>
      </c>
      <c r="F24">
        <v>123</v>
      </c>
      <c r="G24">
        <v>22</v>
      </c>
      <c r="H24" s="6" t="s">
        <v>77</v>
      </c>
      <c r="I24">
        <v>7.7</v>
      </c>
      <c r="J24">
        <v>20.3</v>
      </c>
      <c r="K24">
        <v>666.5</v>
      </c>
      <c r="L24" s="6" t="s">
        <v>78</v>
      </c>
      <c r="M24" s="6" t="s">
        <v>32</v>
      </c>
      <c r="N24" s="6" t="s">
        <v>32</v>
      </c>
      <c r="O24">
        <v>0</v>
      </c>
      <c r="P24" s="6" t="s">
        <v>79</v>
      </c>
      <c r="Q24" s="4">
        <f t="shared" si="0"/>
        <v>407.99999999999665</v>
      </c>
      <c r="R24" s="7">
        <f t="shared" si="1"/>
        <v>4.7222222222221832E-3</v>
      </c>
      <c r="S24" s="5">
        <f t="shared" si="2"/>
        <v>1.0258202168487525</v>
      </c>
      <c r="T24" s="5">
        <f t="shared" si="3"/>
        <v>0.63734210072812991</v>
      </c>
      <c r="U24" s="5">
        <f t="shared" si="4"/>
        <v>3069.6781272860276</v>
      </c>
      <c r="V24" s="5">
        <f t="shared" si="5"/>
        <v>0</v>
      </c>
      <c r="W24" s="4">
        <f t="shared" si="6"/>
        <v>1271.4705882353046</v>
      </c>
      <c r="X24" s="5">
        <f t="shared" si="7"/>
        <v>6.4591491314887861</v>
      </c>
    </row>
    <row r="25" spans="1:24" x14ac:dyDescent="0.3">
      <c r="A25" s="6" t="s">
        <v>30</v>
      </c>
      <c r="B25" s="7">
        <v>0.71611111111111114</v>
      </c>
      <c r="C25">
        <v>38.041666666666998</v>
      </c>
      <c r="D25">
        <v>-97.314833333332999</v>
      </c>
      <c r="E25">
        <v>10364</v>
      </c>
      <c r="F25">
        <v>114</v>
      </c>
      <c r="G25">
        <v>26</v>
      </c>
      <c r="H25" s="6" t="s">
        <v>80</v>
      </c>
      <c r="I25">
        <v>7.7</v>
      </c>
      <c r="J25">
        <v>20.3</v>
      </c>
      <c r="K25">
        <v>666.5</v>
      </c>
      <c r="L25" s="6" t="s">
        <v>32</v>
      </c>
      <c r="M25" s="6" t="s">
        <v>32</v>
      </c>
      <c r="N25" s="6" t="s">
        <v>81</v>
      </c>
      <c r="O25">
        <v>0</v>
      </c>
      <c r="P25" s="6" t="s">
        <v>82</v>
      </c>
      <c r="Q25" s="4">
        <f t="shared" si="0"/>
        <v>425.0000000000025</v>
      </c>
      <c r="R25" s="7">
        <f t="shared" si="1"/>
        <v>4.9189814814815103E-3</v>
      </c>
      <c r="S25" s="5">
        <f t="shared" si="2"/>
        <v>1.2335341891814631</v>
      </c>
      <c r="T25" s="5">
        <f t="shared" si="3"/>
        <v>0.76639479173844294</v>
      </c>
      <c r="U25" s="5">
        <f t="shared" si="4"/>
        <v>3158.9856132650571</v>
      </c>
      <c r="V25" s="5">
        <f t="shared" si="5"/>
        <v>0</v>
      </c>
      <c r="W25" s="4">
        <f t="shared" si="6"/>
        <v>1261.9764705882278</v>
      </c>
      <c r="X25" s="5">
        <f t="shared" si="7"/>
        <v>6.4109184273562736</v>
      </c>
    </row>
    <row r="26" spans="1:24" x14ac:dyDescent="0.3">
      <c r="A26" s="6" t="s">
        <v>30</v>
      </c>
      <c r="B26" s="7">
        <v>0.71630787037037036</v>
      </c>
      <c r="C26">
        <v>38.040500000000002</v>
      </c>
      <c r="D26">
        <v>-97.313333333333006</v>
      </c>
      <c r="E26">
        <v>10643</v>
      </c>
      <c r="F26">
        <v>125</v>
      </c>
      <c r="G26">
        <v>22</v>
      </c>
      <c r="H26" s="6" t="s">
        <v>16</v>
      </c>
      <c r="I26">
        <v>7.7</v>
      </c>
      <c r="J26">
        <v>20.3</v>
      </c>
      <c r="K26">
        <v>666.5</v>
      </c>
      <c r="L26" s="6" t="s">
        <v>32</v>
      </c>
      <c r="M26" s="6" t="s">
        <v>83</v>
      </c>
      <c r="N26" s="6" t="s">
        <v>32</v>
      </c>
      <c r="O26">
        <v>0</v>
      </c>
      <c r="P26" s="6" t="s">
        <v>84</v>
      </c>
      <c r="Q26" s="4">
        <f t="shared" si="0"/>
        <v>441.99999999999875</v>
      </c>
      <c r="R26" s="7">
        <f t="shared" si="1"/>
        <v>5.1157407407407263E-3</v>
      </c>
      <c r="S26" s="5">
        <f t="shared" si="2"/>
        <v>1.3991635388884196</v>
      </c>
      <c r="T26" s="5">
        <f t="shared" si="3"/>
        <v>0.86930030671137504</v>
      </c>
      <c r="U26" s="5">
        <f t="shared" si="4"/>
        <v>3244.0258473543036</v>
      </c>
      <c r="V26" s="5">
        <f t="shared" si="5"/>
        <v>0</v>
      </c>
      <c r="W26" s="4">
        <f t="shared" si="6"/>
        <v>1251.3122171945736</v>
      </c>
      <c r="X26" s="5">
        <f t="shared" si="7"/>
        <v>6.356743361347708</v>
      </c>
    </row>
    <row r="27" spans="1:24" x14ac:dyDescent="0.3">
      <c r="A27" s="6" t="s">
        <v>30</v>
      </c>
      <c r="B27" s="7">
        <v>0.71650462962962957</v>
      </c>
      <c r="C27">
        <v>38.039333333332998</v>
      </c>
      <c r="D27">
        <v>-97.311666666666994</v>
      </c>
      <c r="E27">
        <v>11020</v>
      </c>
      <c r="F27">
        <v>126</v>
      </c>
      <c r="G27">
        <v>23</v>
      </c>
      <c r="H27" s="6" t="s">
        <v>16</v>
      </c>
      <c r="I27">
        <v>7.7</v>
      </c>
      <c r="J27">
        <v>20.3</v>
      </c>
      <c r="K27">
        <v>666.5</v>
      </c>
      <c r="L27" s="6" t="s">
        <v>85</v>
      </c>
      <c r="M27" s="6" t="s">
        <v>32</v>
      </c>
      <c r="N27" s="6" t="s">
        <v>32</v>
      </c>
      <c r="O27">
        <v>0</v>
      </c>
      <c r="P27" s="6" t="s">
        <v>86</v>
      </c>
      <c r="Q27" s="4">
        <f t="shared" si="0"/>
        <v>458.999999999995</v>
      </c>
      <c r="R27" s="7">
        <f t="shared" si="1"/>
        <v>5.3124999999999423E-3</v>
      </c>
      <c r="S27" s="5">
        <f t="shared" si="2"/>
        <v>1.5824923102317863</v>
      </c>
      <c r="T27" s="5">
        <f t="shared" si="3"/>
        <v>0.98320247234700875</v>
      </c>
      <c r="U27" s="5">
        <f t="shared" si="4"/>
        <v>3358.9368446720309</v>
      </c>
      <c r="V27" s="5">
        <f t="shared" si="5"/>
        <v>0</v>
      </c>
      <c r="W27" s="4">
        <f t="shared" si="6"/>
        <v>1254.2483660130856</v>
      </c>
      <c r="X27" s="5">
        <f t="shared" si="7"/>
        <v>6.371659178722088</v>
      </c>
    </row>
    <row r="28" spans="1:24" x14ac:dyDescent="0.3">
      <c r="A28" s="6" t="s">
        <v>30</v>
      </c>
      <c r="B28" s="7">
        <v>0.7167013888888889</v>
      </c>
      <c r="C28">
        <v>38.037500000000001</v>
      </c>
      <c r="D28">
        <v>-97.309333333333001</v>
      </c>
      <c r="E28">
        <v>11491</v>
      </c>
      <c r="F28">
        <v>120</v>
      </c>
      <c r="G28">
        <v>24</v>
      </c>
      <c r="H28" s="6" t="s">
        <v>14</v>
      </c>
      <c r="I28">
        <v>7.7</v>
      </c>
      <c r="J28">
        <v>20.3</v>
      </c>
      <c r="K28">
        <v>666.5</v>
      </c>
      <c r="L28" s="6" t="s">
        <v>32</v>
      </c>
      <c r="M28" s="6" t="s">
        <v>32</v>
      </c>
      <c r="N28" s="6" t="s">
        <v>87</v>
      </c>
      <c r="O28">
        <v>0</v>
      </c>
      <c r="P28" s="6" t="s">
        <v>88</v>
      </c>
      <c r="Q28" s="4">
        <f t="shared" si="0"/>
        <v>476.00000000000085</v>
      </c>
      <c r="R28" s="7">
        <f t="shared" si="1"/>
        <v>5.5092592592592693E-3</v>
      </c>
      <c r="S28" s="5">
        <f t="shared" si="2"/>
        <v>1.8529658249828351</v>
      </c>
      <c r="T28" s="5">
        <f t="shared" si="3"/>
        <v>1.1512476670618355</v>
      </c>
      <c r="U28" s="5">
        <f t="shared" si="4"/>
        <v>3502.499390392587</v>
      </c>
      <c r="V28" s="5">
        <f t="shared" si="5"/>
        <v>0</v>
      </c>
      <c r="W28" s="4">
        <f t="shared" si="6"/>
        <v>1268.8235294117624</v>
      </c>
      <c r="X28" s="5">
        <f t="shared" si="7"/>
        <v>6.4457019091469672</v>
      </c>
    </row>
    <row r="29" spans="1:24" x14ac:dyDescent="0.3">
      <c r="A29" s="6" t="s">
        <v>30</v>
      </c>
      <c r="B29" s="7">
        <v>0.71689814814814812</v>
      </c>
      <c r="C29">
        <v>38.035833333333002</v>
      </c>
      <c r="D29">
        <v>-97.307166666667001</v>
      </c>
      <c r="E29">
        <v>11814</v>
      </c>
      <c r="F29">
        <v>136</v>
      </c>
      <c r="G29">
        <v>23</v>
      </c>
      <c r="H29" s="6" t="s">
        <v>14</v>
      </c>
      <c r="I29">
        <v>7.7</v>
      </c>
      <c r="J29">
        <v>20.3</v>
      </c>
      <c r="K29">
        <v>666.5</v>
      </c>
      <c r="L29" s="6" t="s">
        <v>32</v>
      </c>
      <c r="M29" s="6" t="s">
        <v>89</v>
      </c>
      <c r="N29" s="6" t="s">
        <v>32</v>
      </c>
      <c r="O29">
        <v>0</v>
      </c>
      <c r="P29" s="6" t="s">
        <v>90</v>
      </c>
      <c r="Q29" s="4">
        <f t="shared" si="0"/>
        <v>492.99999999999716</v>
      </c>
      <c r="R29" s="7">
        <f t="shared" si="1"/>
        <v>5.7060185185184853E-3</v>
      </c>
      <c r="S29" s="5">
        <f t="shared" si="2"/>
        <v>2.1065545798870908</v>
      </c>
      <c r="T29" s="5">
        <f t="shared" si="3"/>
        <v>1.3088023604838495</v>
      </c>
      <c r="U29" s="5">
        <f t="shared" si="4"/>
        <v>3600.9509875640088</v>
      </c>
      <c r="V29" s="5">
        <f t="shared" si="5"/>
        <v>0</v>
      </c>
      <c r="W29" s="4">
        <f t="shared" si="6"/>
        <v>1264.3813387424009</v>
      </c>
      <c r="X29" s="5">
        <f t="shared" si="7"/>
        <v>6.4231353061367189</v>
      </c>
    </row>
    <row r="30" spans="1:24" x14ac:dyDescent="0.3">
      <c r="A30" s="6" t="s">
        <v>30</v>
      </c>
      <c r="B30" s="7">
        <v>0.71709490740740744</v>
      </c>
      <c r="C30">
        <v>38.034500000000001</v>
      </c>
      <c r="D30">
        <v>-97.305166666667006</v>
      </c>
      <c r="E30">
        <v>12155</v>
      </c>
      <c r="F30">
        <v>135</v>
      </c>
      <c r="G30">
        <v>30</v>
      </c>
      <c r="H30" s="6" t="s">
        <v>14</v>
      </c>
      <c r="I30">
        <v>7.7</v>
      </c>
      <c r="J30">
        <v>20.3</v>
      </c>
      <c r="K30">
        <v>666.5</v>
      </c>
      <c r="L30" s="6" t="s">
        <v>91</v>
      </c>
      <c r="M30" s="6" t="s">
        <v>32</v>
      </c>
      <c r="N30" s="6" t="s">
        <v>32</v>
      </c>
      <c r="O30">
        <v>0</v>
      </c>
      <c r="P30" s="6" t="s">
        <v>92</v>
      </c>
      <c r="Q30" s="4">
        <f t="shared" si="0"/>
        <v>510.00000000000296</v>
      </c>
      <c r="R30" s="7">
        <f t="shared" si="1"/>
        <v>5.9027777777778123E-3</v>
      </c>
      <c r="S30" s="5">
        <f t="shared" si="2"/>
        <v>2.3316053648104473</v>
      </c>
      <c r="T30" s="5">
        <f t="shared" si="3"/>
        <v>1.4486264131567308</v>
      </c>
      <c r="U30" s="5">
        <f t="shared" si="4"/>
        <v>3704.8890514508653</v>
      </c>
      <c r="V30" s="5">
        <f t="shared" si="5"/>
        <v>0</v>
      </c>
      <c r="W30" s="4">
        <f t="shared" si="6"/>
        <v>1262.3529411764632</v>
      </c>
      <c r="X30" s="5">
        <f t="shared" si="7"/>
        <v>6.4128309212004346</v>
      </c>
    </row>
    <row r="31" spans="1:24" x14ac:dyDescent="0.3">
      <c r="A31" s="6" t="s">
        <v>30</v>
      </c>
      <c r="B31" s="7">
        <v>0.71729166666666666</v>
      </c>
      <c r="C31">
        <v>38.033333333332997</v>
      </c>
      <c r="D31">
        <v>-97.302999999999997</v>
      </c>
      <c r="E31">
        <v>12579</v>
      </c>
      <c r="F31">
        <v>136</v>
      </c>
      <c r="G31">
        <v>27</v>
      </c>
      <c r="H31" s="6" t="s">
        <v>13</v>
      </c>
      <c r="I31">
        <v>7.7</v>
      </c>
      <c r="J31">
        <v>20.3</v>
      </c>
      <c r="K31">
        <v>666.5</v>
      </c>
      <c r="L31" s="6" t="s">
        <v>32</v>
      </c>
      <c r="M31" s="6" t="s">
        <v>32</v>
      </c>
      <c r="N31" s="6" t="s">
        <v>93</v>
      </c>
      <c r="O31">
        <v>0</v>
      </c>
      <c r="P31" s="6" t="s">
        <v>94</v>
      </c>
      <c r="Q31" s="4">
        <f t="shared" si="0"/>
        <v>526.9999999999992</v>
      </c>
      <c r="R31" s="7">
        <f t="shared" si="1"/>
        <v>6.0995370370370283E-3</v>
      </c>
      <c r="S31" s="5">
        <f t="shared" si="2"/>
        <v>2.5607302830740224</v>
      </c>
      <c r="T31" s="5">
        <f t="shared" si="3"/>
        <v>1.59098172487389</v>
      </c>
      <c r="U31" s="5">
        <f t="shared" si="4"/>
        <v>3834.125822970007</v>
      </c>
      <c r="V31" s="5">
        <f t="shared" si="5"/>
        <v>0</v>
      </c>
      <c r="W31" s="4">
        <f t="shared" si="6"/>
        <v>1269.9051233396603</v>
      </c>
      <c r="X31" s="5">
        <f t="shared" si="7"/>
        <v>6.4511964731145879</v>
      </c>
    </row>
    <row r="32" spans="1:24" x14ac:dyDescent="0.3">
      <c r="A32" s="6" t="s">
        <v>30</v>
      </c>
      <c r="B32" s="7">
        <v>0.71748842592592588</v>
      </c>
      <c r="C32">
        <v>38.031999999999996</v>
      </c>
      <c r="D32">
        <v>-97.300666666666999</v>
      </c>
      <c r="E32">
        <v>12995</v>
      </c>
      <c r="F32">
        <v>138</v>
      </c>
      <c r="G32">
        <v>28</v>
      </c>
      <c r="H32" s="6" t="s">
        <v>13</v>
      </c>
      <c r="I32">
        <v>7.7</v>
      </c>
      <c r="J32">
        <v>20.3</v>
      </c>
      <c r="K32">
        <v>666.5</v>
      </c>
      <c r="L32" s="6" t="s">
        <v>32</v>
      </c>
      <c r="M32" s="6" t="s">
        <v>95</v>
      </c>
      <c r="N32" s="6" t="s">
        <v>32</v>
      </c>
      <c r="O32">
        <v>0</v>
      </c>
      <c r="P32" s="6" t="s">
        <v>96</v>
      </c>
      <c r="Q32" s="4">
        <f t="shared" si="0"/>
        <v>543.99999999999545</v>
      </c>
      <c r="R32" s="7">
        <f t="shared" si="1"/>
        <v>6.2962962962962443E-3</v>
      </c>
      <c r="S32" s="5">
        <f t="shared" si="2"/>
        <v>2.8119512409030714</v>
      </c>
      <c r="T32" s="5">
        <f t="shared" si="3"/>
        <v>1.7470653059730781</v>
      </c>
      <c r="U32" s="5">
        <f t="shared" si="4"/>
        <v>3960.9241648378443</v>
      </c>
      <c r="V32" s="5">
        <f t="shared" si="5"/>
        <v>0</v>
      </c>
      <c r="W32" s="4">
        <f t="shared" si="6"/>
        <v>1276.1029411764814</v>
      </c>
      <c r="X32" s="5">
        <f t="shared" si="7"/>
        <v>6.4826817705868551</v>
      </c>
    </row>
    <row r="33" spans="1:24" x14ac:dyDescent="0.3">
      <c r="A33" s="6" t="s">
        <v>30</v>
      </c>
      <c r="B33" s="7">
        <v>0.7176851851851852</v>
      </c>
      <c r="C33">
        <v>38.030833333333</v>
      </c>
      <c r="D33">
        <v>-97.299000000000007</v>
      </c>
      <c r="E33">
        <v>13414</v>
      </c>
      <c r="F33">
        <v>127</v>
      </c>
      <c r="G33">
        <v>25</v>
      </c>
      <c r="H33" s="6" t="s">
        <v>13</v>
      </c>
      <c r="I33">
        <v>7.7</v>
      </c>
      <c r="J33">
        <v>20.3</v>
      </c>
      <c r="K33">
        <v>666.5</v>
      </c>
      <c r="L33" s="6" t="s">
        <v>97</v>
      </c>
      <c r="M33" s="6" t="s">
        <v>32</v>
      </c>
      <c r="N33" s="6" t="s">
        <v>32</v>
      </c>
      <c r="O33">
        <v>0</v>
      </c>
      <c r="P33" s="6" t="s">
        <v>98</v>
      </c>
      <c r="Q33" s="4">
        <f t="shared" si="0"/>
        <v>561.00000000000136</v>
      </c>
      <c r="R33" s="7">
        <f t="shared" si="1"/>
        <v>6.4930555555555713E-3</v>
      </c>
      <c r="S33" s="5">
        <f t="shared" si="2"/>
        <v>3.0038090689982448</v>
      </c>
      <c r="T33" s="5">
        <f t="shared" si="3"/>
        <v>1.8662665745686093</v>
      </c>
      <c r="U33" s="5">
        <f t="shared" si="4"/>
        <v>4088.6369178249206</v>
      </c>
      <c r="V33" s="5">
        <f t="shared" si="5"/>
        <v>0</v>
      </c>
      <c r="W33" s="4">
        <f t="shared" si="6"/>
        <v>1282.2459893048097</v>
      </c>
      <c r="X33" s="5">
        <f t="shared" si="7"/>
        <v>6.5138888345566617</v>
      </c>
    </row>
    <row r="34" spans="1:24" x14ac:dyDescent="0.3">
      <c r="A34" s="6" t="s">
        <v>30</v>
      </c>
      <c r="B34" s="7">
        <v>0.71788194444444442</v>
      </c>
      <c r="C34">
        <v>38.03</v>
      </c>
      <c r="D34">
        <v>-97.296999999999997</v>
      </c>
      <c r="E34">
        <v>13829</v>
      </c>
      <c r="F34">
        <v>121</v>
      </c>
      <c r="G34">
        <v>17</v>
      </c>
      <c r="H34" s="6" t="s">
        <v>13</v>
      </c>
      <c r="I34">
        <v>7.7</v>
      </c>
      <c r="J34">
        <v>20.3</v>
      </c>
      <c r="K34">
        <v>666.5</v>
      </c>
      <c r="L34" s="6" t="s">
        <v>32</v>
      </c>
      <c r="M34" s="6" t="s">
        <v>32</v>
      </c>
      <c r="N34" s="6" t="s">
        <v>99</v>
      </c>
      <c r="O34">
        <v>0</v>
      </c>
      <c r="P34" s="6" t="s">
        <v>100</v>
      </c>
      <c r="Q34" s="4">
        <f t="shared" si="0"/>
        <v>577.99999999999761</v>
      </c>
      <c r="R34" s="7">
        <f t="shared" si="1"/>
        <v>6.6898148148147873E-3</v>
      </c>
      <c r="S34" s="5">
        <f t="shared" si="2"/>
        <v>3.2016632748689573</v>
      </c>
      <c r="T34" s="5">
        <f t="shared" ref="T34:T65" si="8">$S34 * 0.6213</f>
        <v>1.989193392676083</v>
      </c>
      <c r="U34" s="5">
        <f t="shared" si="4"/>
        <v>4215.1304559863447</v>
      </c>
      <c r="V34" s="5">
        <f t="shared" si="5"/>
        <v>0</v>
      </c>
      <c r="W34" s="4">
        <f t="shared" si="6"/>
        <v>1287.6124567474101</v>
      </c>
      <c r="X34" s="5">
        <f t="shared" si="7"/>
        <v>6.541150820670822</v>
      </c>
    </row>
    <row r="35" spans="1:24" x14ac:dyDescent="0.3">
      <c r="A35" s="6" t="s">
        <v>30</v>
      </c>
      <c r="B35" s="7">
        <v>0.71807870370370375</v>
      </c>
      <c r="C35">
        <v>38.028666666667</v>
      </c>
      <c r="D35">
        <v>-97.295666666667003</v>
      </c>
      <c r="E35">
        <v>14145</v>
      </c>
      <c r="F35">
        <v>128</v>
      </c>
      <c r="G35">
        <v>23</v>
      </c>
      <c r="H35" s="6" t="s">
        <v>15</v>
      </c>
      <c r="I35">
        <v>7.7</v>
      </c>
      <c r="J35">
        <v>20.3</v>
      </c>
      <c r="K35">
        <v>666.5</v>
      </c>
      <c r="L35" s="6" t="s">
        <v>32</v>
      </c>
      <c r="M35" s="6" t="s">
        <v>101</v>
      </c>
      <c r="N35" s="6" t="s">
        <v>32</v>
      </c>
      <c r="O35">
        <v>0</v>
      </c>
      <c r="P35" s="6" t="s">
        <v>102</v>
      </c>
      <c r="Q35" s="4">
        <f t="shared" si="0"/>
        <v>595.00000000000352</v>
      </c>
      <c r="R35" s="7">
        <f t="shared" si="1"/>
        <v>6.8865740740741144E-3</v>
      </c>
      <c r="S35" s="5">
        <f t="shared" si="2"/>
        <v>3.3788096484370169</v>
      </c>
      <c r="T35" s="5">
        <f t="shared" si="8"/>
        <v>2.0992544345739184</v>
      </c>
      <c r="U35" s="5">
        <f t="shared" si="4"/>
        <v>4311.4484272128748</v>
      </c>
      <c r="V35" s="5">
        <f t="shared" si="5"/>
        <v>0</v>
      </c>
      <c r="W35" s="4">
        <f t="shared" si="6"/>
        <v>1282.6890756302446</v>
      </c>
      <c r="X35" s="5">
        <f t="shared" si="7"/>
        <v>6.5161397404608863</v>
      </c>
    </row>
    <row r="36" spans="1:24" x14ac:dyDescent="0.3">
      <c r="A36" s="6" t="s">
        <v>30</v>
      </c>
      <c r="B36" s="7">
        <v>0.71827546296296296</v>
      </c>
      <c r="C36">
        <v>38.027833333333</v>
      </c>
      <c r="D36">
        <v>-97.294666666666998</v>
      </c>
      <c r="E36">
        <v>14529</v>
      </c>
      <c r="F36">
        <v>156</v>
      </c>
      <c r="G36">
        <v>11</v>
      </c>
      <c r="H36" s="6" t="s">
        <v>14</v>
      </c>
      <c r="I36">
        <v>7.7</v>
      </c>
      <c r="J36">
        <v>20.3</v>
      </c>
      <c r="K36">
        <v>666.5</v>
      </c>
      <c r="L36" s="6" t="s">
        <v>103</v>
      </c>
      <c r="M36" s="6" t="s">
        <v>32</v>
      </c>
      <c r="N36" s="6" t="s">
        <v>32</v>
      </c>
      <c r="O36">
        <v>0</v>
      </c>
      <c r="P36" s="6" t="s">
        <v>104</v>
      </c>
      <c r="Q36" s="4">
        <f t="shared" si="0"/>
        <v>611.99999999999977</v>
      </c>
      <c r="R36" s="7">
        <f t="shared" si="1"/>
        <v>7.0833333333333304E-3</v>
      </c>
      <c r="S36" s="5">
        <f t="shared" si="2"/>
        <v>3.5024234339668334</v>
      </c>
      <c r="T36" s="5">
        <f t="shared" si="8"/>
        <v>2.1760556795235937</v>
      </c>
      <c r="U36" s="5">
        <f t="shared" si="4"/>
        <v>4428.4930504754939</v>
      </c>
      <c r="V36" s="5">
        <f t="shared" si="5"/>
        <v>0</v>
      </c>
      <c r="W36" s="4">
        <f t="shared" si="6"/>
        <v>1284.7058823529417</v>
      </c>
      <c r="X36" s="5">
        <f t="shared" si="7"/>
        <v>6.5263852431975007</v>
      </c>
    </row>
    <row r="37" spans="1:24" x14ac:dyDescent="0.3">
      <c r="A37" s="6" t="s">
        <v>30</v>
      </c>
      <c r="B37" s="7">
        <v>0.71847222222222218</v>
      </c>
      <c r="C37">
        <v>38.026833333333002</v>
      </c>
      <c r="D37">
        <v>-97.293666666666994</v>
      </c>
      <c r="E37">
        <v>14858</v>
      </c>
      <c r="F37">
        <v>164</v>
      </c>
      <c r="G37">
        <v>17</v>
      </c>
      <c r="H37" s="6" t="s">
        <v>80</v>
      </c>
      <c r="I37">
        <v>7.7</v>
      </c>
      <c r="J37">
        <v>20.3</v>
      </c>
      <c r="K37">
        <v>666.5</v>
      </c>
      <c r="L37" s="6" t="s">
        <v>32</v>
      </c>
      <c r="M37" s="6" t="s">
        <v>32</v>
      </c>
      <c r="N37" s="6" t="s">
        <v>105</v>
      </c>
      <c r="O37">
        <v>0</v>
      </c>
      <c r="P37" s="6" t="s">
        <v>106</v>
      </c>
      <c r="Q37" s="4">
        <f t="shared" si="0"/>
        <v>628.99999999999602</v>
      </c>
      <c r="R37" s="7">
        <f t="shared" si="1"/>
        <v>7.2800925925925464E-3</v>
      </c>
      <c r="S37" s="5">
        <f t="shared" si="2"/>
        <v>3.6364781403298334</v>
      </c>
      <c r="T37" s="5">
        <f t="shared" si="8"/>
        <v>2.2593438685869254</v>
      </c>
      <c r="U37" s="5">
        <f t="shared" si="4"/>
        <v>4528.7734698853938</v>
      </c>
      <c r="V37" s="5">
        <f t="shared" si="5"/>
        <v>0</v>
      </c>
      <c r="W37" s="4">
        <f t="shared" si="6"/>
        <v>1281.367249602552</v>
      </c>
      <c r="X37" s="5">
        <f t="shared" si="7"/>
        <v>6.5094247825863203</v>
      </c>
    </row>
    <row r="38" spans="1:24" x14ac:dyDescent="0.3">
      <c r="A38" s="6" t="s">
        <v>30</v>
      </c>
      <c r="B38" s="7">
        <v>0.71866898148148151</v>
      </c>
      <c r="C38">
        <v>38.025833333332997</v>
      </c>
      <c r="D38">
        <v>-97.292500000000004</v>
      </c>
      <c r="E38">
        <v>15247</v>
      </c>
      <c r="F38">
        <v>142</v>
      </c>
      <c r="G38">
        <v>24</v>
      </c>
      <c r="H38" s="6" t="s">
        <v>15</v>
      </c>
      <c r="I38">
        <v>7.7</v>
      </c>
      <c r="J38">
        <v>20.3</v>
      </c>
      <c r="K38">
        <v>666.5</v>
      </c>
      <c r="L38" s="6" t="s">
        <v>32</v>
      </c>
      <c r="M38" s="6" t="s">
        <v>107</v>
      </c>
      <c r="N38" s="6" t="s">
        <v>32</v>
      </c>
      <c r="O38">
        <v>0</v>
      </c>
      <c r="P38" s="6" t="s">
        <v>108</v>
      </c>
      <c r="Q38" s="4">
        <f t="shared" si="0"/>
        <v>646.00000000000182</v>
      </c>
      <c r="R38" s="7">
        <f t="shared" si="1"/>
        <v>7.4768518518518734E-3</v>
      </c>
      <c r="S38" s="5">
        <f t="shared" si="2"/>
        <v>3.7831819020329931</v>
      </c>
      <c r="T38" s="5">
        <f t="shared" si="8"/>
        <v>2.3504909157330984</v>
      </c>
      <c r="U38" s="5">
        <f t="shared" si="4"/>
        <v>4647.3421116800782</v>
      </c>
      <c r="V38" s="5">
        <f t="shared" si="5"/>
        <v>0</v>
      </c>
      <c r="W38" s="4">
        <f t="shared" si="6"/>
        <v>1283.7770897832781</v>
      </c>
      <c r="X38" s="5">
        <f t="shared" si="7"/>
        <v>6.5216669195687951</v>
      </c>
    </row>
    <row r="39" spans="1:24" x14ac:dyDescent="0.3">
      <c r="A39" s="6" t="s">
        <v>30</v>
      </c>
      <c r="B39" s="7">
        <v>0.71886574074074072</v>
      </c>
      <c r="C39">
        <v>38.024833333333</v>
      </c>
      <c r="D39">
        <v>-97.291499999999999</v>
      </c>
      <c r="E39">
        <v>15601</v>
      </c>
      <c r="F39">
        <v>123</v>
      </c>
      <c r="G39">
        <v>20</v>
      </c>
      <c r="H39" s="6" t="s">
        <v>13</v>
      </c>
      <c r="I39">
        <v>7.7</v>
      </c>
      <c r="J39">
        <v>20.3</v>
      </c>
      <c r="K39">
        <v>666.5</v>
      </c>
      <c r="L39" s="6" t="s">
        <v>109</v>
      </c>
      <c r="M39" s="6" t="s">
        <v>32</v>
      </c>
      <c r="N39" s="6" t="s">
        <v>32</v>
      </c>
      <c r="O39">
        <v>0</v>
      </c>
      <c r="P39" s="6" t="s">
        <v>110</v>
      </c>
      <c r="Q39" s="4">
        <f t="shared" si="0"/>
        <v>662.99999999999818</v>
      </c>
      <c r="R39" s="7">
        <f t="shared" si="1"/>
        <v>7.6736111111110894E-3</v>
      </c>
      <c r="S39" s="5">
        <f t="shared" si="2"/>
        <v>3.9181876717974689</v>
      </c>
      <c r="T39" s="5">
        <f t="shared" si="8"/>
        <v>2.4343700004877671</v>
      </c>
      <c r="U39" s="5">
        <f t="shared" si="4"/>
        <v>4755.2426237503041</v>
      </c>
      <c r="V39" s="5">
        <f t="shared" si="5"/>
        <v>0</v>
      </c>
      <c r="W39" s="4">
        <f t="shared" si="6"/>
        <v>1282.8959276018134</v>
      </c>
      <c r="X39" s="5">
        <f t="shared" si="7"/>
        <v>6.5171905612544361</v>
      </c>
    </row>
    <row r="40" spans="1:24" x14ac:dyDescent="0.3">
      <c r="A40" s="6" t="s">
        <v>30</v>
      </c>
      <c r="B40" s="7">
        <v>0.71906250000000005</v>
      </c>
      <c r="C40">
        <v>38.023833333333002</v>
      </c>
      <c r="D40">
        <v>-97.290166666667005</v>
      </c>
      <c r="E40">
        <v>15996</v>
      </c>
      <c r="F40">
        <v>125</v>
      </c>
      <c r="G40">
        <v>14</v>
      </c>
      <c r="H40" s="6" t="s">
        <v>13</v>
      </c>
      <c r="I40">
        <v>7.7</v>
      </c>
      <c r="J40">
        <v>20.3</v>
      </c>
      <c r="K40">
        <v>666.5</v>
      </c>
      <c r="L40" s="6" t="s">
        <v>32</v>
      </c>
      <c r="M40" s="6" t="s">
        <v>32</v>
      </c>
      <c r="N40" s="6" t="s">
        <v>111</v>
      </c>
      <c r="O40">
        <v>0</v>
      </c>
      <c r="P40" s="6" t="s">
        <v>112</v>
      </c>
      <c r="Q40" s="4">
        <f t="shared" si="0"/>
        <v>680.00000000000398</v>
      </c>
      <c r="R40" s="7">
        <f t="shared" si="1"/>
        <v>7.8703703703704164E-3</v>
      </c>
      <c r="S40" s="5">
        <f t="shared" si="2"/>
        <v>4.0775396855820549</v>
      </c>
      <c r="T40" s="5">
        <f t="shared" si="8"/>
        <v>2.5333754066521306</v>
      </c>
      <c r="U40" s="5">
        <f t="shared" si="4"/>
        <v>4875.6400877834676</v>
      </c>
      <c r="V40" s="5">
        <f t="shared" si="5"/>
        <v>0</v>
      </c>
      <c r="W40" s="4">
        <f t="shared" si="6"/>
        <v>1285.6764705882279</v>
      </c>
      <c r="X40" s="5">
        <f t="shared" si="7"/>
        <v>6.5313158913894371</v>
      </c>
    </row>
    <row r="41" spans="1:24" x14ac:dyDescent="0.3">
      <c r="A41" s="6" t="s">
        <v>30</v>
      </c>
      <c r="B41" s="7">
        <v>0.71925925925925926</v>
      </c>
      <c r="C41">
        <v>38.022833333332997</v>
      </c>
      <c r="D41">
        <v>-97.288833333333002</v>
      </c>
      <c r="E41">
        <v>16377</v>
      </c>
      <c r="F41">
        <v>140</v>
      </c>
      <c r="G41">
        <v>18</v>
      </c>
      <c r="H41" s="6" t="s">
        <v>13</v>
      </c>
      <c r="I41">
        <v>7.7</v>
      </c>
      <c r="J41">
        <v>20.3</v>
      </c>
      <c r="K41">
        <v>666.5</v>
      </c>
      <c r="L41" s="6" t="s">
        <v>32</v>
      </c>
      <c r="M41" s="6" t="s">
        <v>113</v>
      </c>
      <c r="N41" s="6" t="s">
        <v>32</v>
      </c>
      <c r="O41">
        <v>0</v>
      </c>
      <c r="P41" s="6" t="s">
        <v>114</v>
      </c>
      <c r="Q41" s="4">
        <f t="shared" si="0"/>
        <v>697.00000000000023</v>
      </c>
      <c r="R41" s="7">
        <f t="shared" si="1"/>
        <v>8.0671296296296324E-3</v>
      </c>
      <c r="S41" s="5">
        <f t="shared" si="2"/>
        <v>4.2370376655314566</v>
      </c>
      <c r="T41" s="5">
        <f t="shared" si="8"/>
        <v>2.632471501594694</v>
      </c>
      <c r="U41" s="5">
        <f t="shared" si="4"/>
        <v>4991.7702999268467</v>
      </c>
      <c r="V41" s="5">
        <f t="shared" si="5"/>
        <v>0</v>
      </c>
      <c r="W41" s="4">
        <f t="shared" si="6"/>
        <v>1287.1162123385936</v>
      </c>
      <c r="X41" s="5">
        <f t="shared" si="7"/>
        <v>6.538629868419255</v>
      </c>
    </row>
    <row r="42" spans="1:24" x14ac:dyDescent="0.3">
      <c r="A42" s="6" t="s">
        <v>30</v>
      </c>
      <c r="B42" s="7">
        <v>0.71945601851851848</v>
      </c>
      <c r="C42">
        <v>38.021833333332999</v>
      </c>
      <c r="D42">
        <v>-97.287333333332995</v>
      </c>
      <c r="E42">
        <v>16710</v>
      </c>
      <c r="F42">
        <v>143</v>
      </c>
      <c r="G42">
        <v>21</v>
      </c>
      <c r="H42" s="6" t="s">
        <v>13</v>
      </c>
      <c r="I42">
        <v>7.7</v>
      </c>
      <c r="J42">
        <v>20.3</v>
      </c>
      <c r="K42">
        <v>666.5</v>
      </c>
      <c r="L42" s="6" t="s">
        <v>115</v>
      </c>
      <c r="M42" s="6" t="s">
        <v>32</v>
      </c>
      <c r="N42" s="6" t="s">
        <v>32</v>
      </c>
      <c r="O42">
        <v>0</v>
      </c>
      <c r="P42" s="6" t="s">
        <v>116</v>
      </c>
      <c r="Q42" s="4">
        <f t="shared" si="0"/>
        <v>713.99999999999648</v>
      </c>
      <c r="R42" s="7">
        <f t="shared" si="1"/>
        <v>8.2638888888888484E-3</v>
      </c>
      <c r="S42" s="5">
        <f t="shared" si="2"/>
        <v>4.408547548444786</v>
      </c>
      <c r="T42" s="5">
        <f t="shared" si="8"/>
        <v>2.7390305918487452</v>
      </c>
      <c r="U42" s="5">
        <f t="shared" si="4"/>
        <v>5093.2699341623993</v>
      </c>
      <c r="V42" s="5">
        <f t="shared" si="5"/>
        <v>0</v>
      </c>
      <c r="W42" s="4">
        <f t="shared" si="6"/>
        <v>1284.4537815126114</v>
      </c>
      <c r="X42" s="5">
        <f t="shared" si="7"/>
        <v>6.5251045553554583</v>
      </c>
    </row>
    <row r="43" spans="1:24" x14ac:dyDescent="0.3">
      <c r="A43" s="6" t="s">
        <v>30</v>
      </c>
      <c r="B43" s="7">
        <v>0.71965277777777781</v>
      </c>
      <c r="C43">
        <v>38.020666666666997</v>
      </c>
      <c r="D43">
        <v>-97.285833333333002</v>
      </c>
      <c r="E43">
        <v>17077</v>
      </c>
      <c r="F43">
        <v>137</v>
      </c>
      <c r="G43">
        <v>25</v>
      </c>
      <c r="H43" s="6" t="s">
        <v>13</v>
      </c>
      <c r="I43">
        <v>7.7</v>
      </c>
      <c r="J43">
        <v>20.3</v>
      </c>
      <c r="K43">
        <v>666.5</v>
      </c>
      <c r="L43" s="6" t="s">
        <v>32</v>
      </c>
      <c r="M43" s="6" t="s">
        <v>32</v>
      </c>
      <c r="N43" s="6" t="s">
        <v>117</v>
      </c>
      <c r="O43">
        <v>0</v>
      </c>
      <c r="P43" s="6" t="s">
        <v>118</v>
      </c>
      <c r="Q43" s="4">
        <f t="shared" si="0"/>
        <v>731.00000000000239</v>
      </c>
      <c r="R43" s="7">
        <f t="shared" si="1"/>
        <v>8.4606481481481755E-3</v>
      </c>
      <c r="S43" s="5">
        <f t="shared" si="2"/>
        <v>4.5909320509888554</v>
      </c>
      <c r="T43" s="5">
        <f t="shared" si="8"/>
        <v>2.8523460832793757</v>
      </c>
      <c r="U43" s="5">
        <f t="shared" si="4"/>
        <v>5205.1328944159959</v>
      </c>
      <c r="V43" s="5">
        <f t="shared" si="5"/>
        <v>0</v>
      </c>
      <c r="W43" s="4">
        <f t="shared" si="6"/>
        <v>1284.7058823529371</v>
      </c>
      <c r="X43" s="5">
        <f t="shared" si="7"/>
        <v>6.5263852431974776</v>
      </c>
    </row>
    <row r="44" spans="1:24" x14ac:dyDescent="0.3">
      <c r="A44" s="6" t="s">
        <v>30</v>
      </c>
      <c r="B44" s="7">
        <v>0.71984953703703702</v>
      </c>
      <c r="C44">
        <v>38.019666666667</v>
      </c>
      <c r="D44">
        <v>-97.284333333332995</v>
      </c>
      <c r="E44">
        <v>17454</v>
      </c>
      <c r="F44">
        <v>129</v>
      </c>
      <c r="G44">
        <v>25</v>
      </c>
      <c r="H44" s="6" t="s">
        <v>13</v>
      </c>
      <c r="I44">
        <v>7.7</v>
      </c>
      <c r="J44">
        <v>20.3</v>
      </c>
      <c r="K44">
        <v>666.5</v>
      </c>
      <c r="L44" s="6" t="s">
        <v>32</v>
      </c>
      <c r="M44" s="6" t="s">
        <v>119</v>
      </c>
      <c r="N44" s="6" t="s">
        <v>32</v>
      </c>
      <c r="O44">
        <v>0</v>
      </c>
      <c r="P44" s="6" t="s">
        <v>120</v>
      </c>
      <c r="Q44" s="4">
        <f t="shared" si="0"/>
        <v>747.99999999999864</v>
      </c>
      <c r="R44" s="7">
        <f t="shared" si="1"/>
        <v>8.6574074074073915E-3</v>
      </c>
      <c r="S44" s="5">
        <f t="shared" si="2"/>
        <v>4.7625761103562407</v>
      </c>
      <c r="T44" s="5">
        <f t="shared" si="8"/>
        <v>2.9589885373643323</v>
      </c>
      <c r="U44" s="5">
        <f t="shared" si="4"/>
        <v>5320.0438917337233</v>
      </c>
      <c r="V44" s="5">
        <f t="shared" si="5"/>
        <v>0</v>
      </c>
      <c r="W44" s="4">
        <f t="shared" si="6"/>
        <v>1285.7486631016066</v>
      </c>
      <c r="X44" s="5">
        <f t="shared" si="7"/>
        <v>6.5316826338169882</v>
      </c>
    </row>
    <row r="45" spans="1:24" x14ac:dyDescent="0.3">
      <c r="A45" s="6" t="s">
        <v>30</v>
      </c>
      <c r="B45" s="7">
        <v>0.72004629629629635</v>
      </c>
      <c r="C45">
        <v>38.018333333332997</v>
      </c>
      <c r="D45">
        <v>-97.283166666667</v>
      </c>
      <c r="E45">
        <v>17842</v>
      </c>
      <c r="F45">
        <v>142</v>
      </c>
      <c r="G45">
        <v>21</v>
      </c>
      <c r="H45" s="6" t="s">
        <v>13</v>
      </c>
      <c r="I45">
        <v>7.7</v>
      </c>
      <c r="J45">
        <v>20.3</v>
      </c>
      <c r="K45">
        <v>666.5</v>
      </c>
      <c r="L45" s="6" t="s">
        <v>121</v>
      </c>
      <c r="M45" s="6" t="s">
        <v>32</v>
      </c>
      <c r="N45" s="6" t="s">
        <v>32</v>
      </c>
      <c r="O45">
        <v>0</v>
      </c>
      <c r="P45" s="6" t="s">
        <v>122</v>
      </c>
      <c r="Q45" s="4">
        <f t="shared" si="0"/>
        <v>765.00000000000443</v>
      </c>
      <c r="R45" s="7">
        <f t="shared" si="1"/>
        <v>8.8541666666667185E-3</v>
      </c>
      <c r="S45" s="5">
        <f t="shared" si="2"/>
        <v>4.9327656350290772</v>
      </c>
      <c r="T45" s="5">
        <f t="shared" si="8"/>
        <v>3.0647272890435655</v>
      </c>
      <c r="U45" s="5">
        <f t="shared" si="4"/>
        <v>5438.3077298219941</v>
      </c>
      <c r="V45" s="5">
        <f t="shared" si="5"/>
        <v>0</v>
      </c>
      <c r="W45" s="4">
        <f t="shared" si="6"/>
        <v>1287.6078431372473</v>
      </c>
      <c r="X45" s="5">
        <f t="shared" si="7"/>
        <v>6.541127383246196</v>
      </c>
    </row>
    <row r="46" spans="1:24" x14ac:dyDescent="0.3">
      <c r="A46" s="6" t="s">
        <v>30</v>
      </c>
      <c r="B46" s="7">
        <v>0.72024305555555557</v>
      </c>
      <c r="C46">
        <v>38.017333333332999</v>
      </c>
      <c r="D46">
        <v>-97.281999999999996</v>
      </c>
      <c r="E46">
        <v>18234</v>
      </c>
      <c r="F46">
        <v>130</v>
      </c>
      <c r="G46">
        <v>20</v>
      </c>
      <c r="H46" s="6" t="s">
        <v>13</v>
      </c>
      <c r="I46">
        <v>7.7</v>
      </c>
      <c r="J46">
        <v>20.3</v>
      </c>
      <c r="K46">
        <v>666.5</v>
      </c>
      <c r="L46" s="6" t="s">
        <v>32</v>
      </c>
      <c r="M46" s="6" t="s">
        <v>32</v>
      </c>
      <c r="N46" s="6" t="s">
        <v>123</v>
      </c>
      <c r="O46">
        <v>0</v>
      </c>
      <c r="P46" s="6" t="s">
        <v>124</v>
      </c>
      <c r="Q46" s="4">
        <f t="shared" si="0"/>
        <v>782.00000000000068</v>
      </c>
      <c r="R46" s="7">
        <f t="shared" si="1"/>
        <v>9.0509259259259345E-3</v>
      </c>
      <c r="S46" s="5">
        <f t="shared" si="2"/>
        <v>5.0812369151740935</v>
      </c>
      <c r="T46" s="5">
        <f t="shared" si="8"/>
        <v>3.1569724953976639</v>
      </c>
      <c r="U46" s="5">
        <f t="shared" si="4"/>
        <v>5557.7907827359177</v>
      </c>
      <c r="V46" s="5">
        <f t="shared" si="5"/>
        <v>0</v>
      </c>
      <c r="W46" s="4">
        <f t="shared" si="6"/>
        <v>1289.693094629155</v>
      </c>
      <c r="X46" s="5">
        <f t="shared" si="7"/>
        <v>6.5517205896384771</v>
      </c>
    </row>
    <row r="47" spans="1:24" x14ac:dyDescent="0.3">
      <c r="A47" s="6" t="s">
        <v>30</v>
      </c>
      <c r="B47" s="7">
        <v>0.72043981481481478</v>
      </c>
      <c r="C47">
        <v>38.015999999999998</v>
      </c>
      <c r="D47">
        <v>-97.280833333333007</v>
      </c>
      <c r="E47">
        <v>18633</v>
      </c>
      <c r="F47">
        <v>129</v>
      </c>
      <c r="G47">
        <v>16</v>
      </c>
      <c r="H47" s="6" t="s">
        <v>14</v>
      </c>
      <c r="I47">
        <v>7.7</v>
      </c>
      <c r="J47">
        <v>20.3</v>
      </c>
      <c r="K47">
        <v>666.5</v>
      </c>
      <c r="L47" s="6" t="s">
        <v>32</v>
      </c>
      <c r="M47" s="6" t="s">
        <v>125</v>
      </c>
      <c r="N47" s="6" t="s">
        <v>32</v>
      </c>
      <c r="O47">
        <v>0</v>
      </c>
      <c r="P47" s="6" t="s">
        <v>126</v>
      </c>
      <c r="Q47" s="4">
        <f t="shared" si="0"/>
        <v>798.99999999999704</v>
      </c>
      <c r="R47" s="7">
        <f t="shared" si="1"/>
        <v>9.2476851851851505E-3</v>
      </c>
      <c r="S47" s="5">
        <f t="shared" si="2"/>
        <v>5.2524060108671575</v>
      </c>
      <c r="T47" s="5">
        <f t="shared" si="8"/>
        <v>3.263319854551765</v>
      </c>
      <c r="U47" s="5">
        <f t="shared" si="4"/>
        <v>5679.4074615947329</v>
      </c>
      <c r="V47" s="5">
        <f t="shared" si="5"/>
        <v>0</v>
      </c>
      <c r="W47" s="4">
        <f t="shared" si="6"/>
        <v>1292.2152690863627</v>
      </c>
      <c r="X47" s="5">
        <f t="shared" si="7"/>
        <v>6.5645333916847646</v>
      </c>
    </row>
    <row r="48" spans="1:24" x14ac:dyDescent="0.3">
      <c r="A48" s="6" t="s">
        <v>30</v>
      </c>
      <c r="B48" s="7">
        <v>0.72063657407407411</v>
      </c>
      <c r="C48">
        <v>38.014666666666997</v>
      </c>
      <c r="D48">
        <v>-97.279499999999999</v>
      </c>
      <c r="E48">
        <v>18988</v>
      </c>
      <c r="F48">
        <v>143</v>
      </c>
      <c r="G48">
        <v>27</v>
      </c>
      <c r="H48" s="6" t="s">
        <v>13</v>
      </c>
      <c r="I48">
        <v>7.7</v>
      </c>
      <c r="J48">
        <v>20.3</v>
      </c>
      <c r="K48">
        <v>666.5</v>
      </c>
      <c r="L48" s="6" t="s">
        <v>127</v>
      </c>
      <c r="M48" s="6" t="s">
        <v>32</v>
      </c>
      <c r="N48" s="6" t="s">
        <v>32</v>
      </c>
      <c r="O48">
        <v>0</v>
      </c>
      <c r="P48" s="6" t="s">
        <v>128</v>
      </c>
      <c r="Q48" s="4">
        <f t="shared" si="0"/>
        <v>816.00000000000284</v>
      </c>
      <c r="R48" s="7">
        <f t="shared" si="1"/>
        <v>9.4444444444444775E-3</v>
      </c>
      <c r="S48" s="5">
        <f t="shared" si="2"/>
        <v>5.435633140977572</v>
      </c>
      <c r="T48" s="5">
        <f t="shared" si="8"/>
        <v>3.3771588704893651</v>
      </c>
      <c r="U48" s="5">
        <f t="shared" si="4"/>
        <v>5787.6127773713724</v>
      </c>
      <c r="V48" s="5">
        <f t="shared" si="5"/>
        <v>0</v>
      </c>
      <c r="W48" s="4">
        <f t="shared" si="6"/>
        <v>1291.397058823525</v>
      </c>
      <c r="X48" s="5">
        <f t="shared" si="7"/>
        <v>6.5603768330057957</v>
      </c>
    </row>
    <row r="49" spans="1:24" x14ac:dyDescent="0.3">
      <c r="A49" s="6" t="s">
        <v>30</v>
      </c>
      <c r="B49" s="7">
        <v>0.72083333333333333</v>
      </c>
      <c r="C49">
        <v>38.013500000000001</v>
      </c>
      <c r="D49">
        <v>-97.278000000000006</v>
      </c>
      <c r="E49">
        <v>19356</v>
      </c>
      <c r="F49">
        <v>132</v>
      </c>
      <c r="G49">
        <v>27</v>
      </c>
      <c r="H49" s="6" t="s">
        <v>14</v>
      </c>
      <c r="I49">
        <v>7.7</v>
      </c>
      <c r="J49">
        <v>20.3</v>
      </c>
      <c r="K49">
        <v>666.5</v>
      </c>
      <c r="L49" s="6" t="s">
        <v>32</v>
      </c>
      <c r="M49" s="6" t="s">
        <v>32</v>
      </c>
      <c r="N49" s="6" t="s">
        <v>129</v>
      </c>
      <c r="O49">
        <v>0</v>
      </c>
      <c r="P49" s="6" t="s">
        <v>130</v>
      </c>
      <c r="Q49" s="4">
        <f t="shared" si="0"/>
        <v>832.99999999999909</v>
      </c>
      <c r="R49" s="7">
        <f t="shared" si="1"/>
        <v>9.6412037037036935E-3</v>
      </c>
      <c r="S49" s="5">
        <f t="shared" si="2"/>
        <v>5.6191365516591336</v>
      </c>
      <c r="T49" s="5">
        <f t="shared" si="8"/>
        <v>3.4911695395458193</v>
      </c>
      <c r="U49" s="5">
        <f t="shared" si="4"/>
        <v>5899.7805413313827</v>
      </c>
      <c r="V49" s="5">
        <f t="shared" si="5"/>
        <v>0</v>
      </c>
      <c r="W49" s="4">
        <f t="shared" si="6"/>
        <v>1291.5486194477805</v>
      </c>
      <c r="X49" s="5">
        <f t="shared" si="7"/>
        <v>6.5611467703394517</v>
      </c>
    </row>
    <row r="50" spans="1:24" x14ac:dyDescent="0.3">
      <c r="A50" s="6" t="s">
        <v>30</v>
      </c>
      <c r="B50" s="7">
        <v>0.72103009259259254</v>
      </c>
      <c r="C50">
        <v>38.012166666667</v>
      </c>
      <c r="D50">
        <v>-97.276499999999999</v>
      </c>
      <c r="E50">
        <v>19731</v>
      </c>
      <c r="F50">
        <v>117</v>
      </c>
      <c r="G50">
        <v>20</v>
      </c>
      <c r="H50" s="6" t="s">
        <v>14</v>
      </c>
      <c r="I50">
        <v>7.7</v>
      </c>
      <c r="J50">
        <v>20.3</v>
      </c>
      <c r="K50">
        <v>666.5</v>
      </c>
      <c r="L50" s="6" t="s">
        <v>32</v>
      </c>
      <c r="M50" s="6" t="s">
        <v>131</v>
      </c>
      <c r="N50" s="6" t="s">
        <v>32</v>
      </c>
      <c r="O50">
        <v>0</v>
      </c>
      <c r="P50" s="6" t="s">
        <v>132</v>
      </c>
      <c r="Q50" s="4">
        <f t="shared" si="0"/>
        <v>849.99999999999534</v>
      </c>
      <c r="R50" s="7">
        <f t="shared" si="1"/>
        <v>9.8379629629629095E-3</v>
      </c>
      <c r="S50" s="5">
        <f t="shared" si="2"/>
        <v>5.8142788258575617</v>
      </c>
      <c r="T50" s="5">
        <f t="shared" si="8"/>
        <v>3.6124114345053031</v>
      </c>
      <c r="U50" s="5">
        <f t="shared" si="4"/>
        <v>6014.0819312362837</v>
      </c>
      <c r="V50" s="5">
        <f t="shared" si="5"/>
        <v>0</v>
      </c>
      <c r="W50" s="4">
        <f t="shared" si="6"/>
        <v>1292.1882352941248</v>
      </c>
      <c r="X50" s="5">
        <f t="shared" si="7"/>
        <v>6.5643960583502228</v>
      </c>
    </row>
    <row r="51" spans="1:24" x14ac:dyDescent="0.3">
      <c r="A51" s="6" t="s">
        <v>30</v>
      </c>
      <c r="B51" s="7">
        <v>0.72122685185185187</v>
      </c>
      <c r="C51">
        <v>38.011166666667002</v>
      </c>
      <c r="D51">
        <v>-97.275333333332995</v>
      </c>
      <c r="E51">
        <v>20110</v>
      </c>
      <c r="F51">
        <v>157</v>
      </c>
      <c r="G51">
        <v>22</v>
      </c>
      <c r="H51" s="6" t="s">
        <v>13</v>
      </c>
      <c r="I51">
        <v>7.7</v>
      </c>
      <c r="J51">
        <v>20.3</v>
      </c>
      <c r="K51">
        <v>666.5</v>
      </c>
      <c r="L51" s="6" t="s">
        <v>133</v>
      </c>
      <c r="M51" s="6" t="s">
        <v>32</v>
      </c>
      <c r="N51" s="6" t="s">
        <v>32</v>
      </c>
      <c r="O51">
        <v>0</v>
      </c>
      <c r="P51" s="6" t="s">
        <v>134</v>
      </c>
      <c r="Q51" s="4">
        <f t="shared" si="0"/>
        <v>867.00000000000125</v>
      </c>
      <c r="R51" s="7">
        <f t="shared" si="1"/>
        <v>1.0034722222222237E-2</v>
      </c>
      <c r="S51" s="5">
        <f t="shared" si="2"/>
        <v>5.9636063163974704</v>
      </c>
      <c r="T51" s="5">
        <f t="shared" si="8"/>
        <v>3.705188604377748</v>
      </c>
      <c r="U51" s="5">
        <f t="shared" si="4"/>
        <v>6129.6025359668374</v>
      </c>
      <c r="V51" s="5">
        <f t="shared" si="5"/>
        <v>0</v>
      </c>
      <c r="W51" s="4">
        <f t="shared" si="6"/>
        <v>1293.0795847750846</v>
      </c>
      <c r="X51" s="5">
        <f t="shared" si="7"/>
        <v>6.5689241687753226</v>
      </c>
    </row>
    <row r="52" spans="1:24" x14ac:dyDescent="0.3">
      <c r="A52" s="6" t="s">
        <v>30</v>
      </c>
      <c r="B52" s="7">
        <v>0.72142361111111108</v>
      </c>
      <c r="C52">
        <v>38.009833333332999</v>
      </c>
      <c r="D52">
        <v>-97.274333333333004</v>
      </c>
      <c r="E52">
        <v>20517</v>
      </c>
      <c r="F52">
        <v>154</v>
      </c>
      <c r="G52">
        <v>18</v>
      </c>
      <c r="H52" s="6" t="s">
        <v>13</v>
      </c>
      <c r="I52">
        <v>7.7</v>
      </c>
      <c r="J52">
        <v>20.3</v>
      </c>
      <c r="K52">
        <v>666.5</v>
      </c>
      <c r="L52" s="6" t="s">
        <v>32</v>
      </c>
      <c r="M52" s="6" t="s">
        <v>32</v>
      </c>
      <c r="N52" s="6" t="s">
        <v>135</v>
      </c>
      <c r="O52">
        <v>0</v>
      </c>
      <c r="P52" s="6" t="s">
        <v>136</v>
      </c>
      <c r="Q52" s="4">
        <f t="shared" si="0"/>
        <v>883.9999999999975</v>
      </c>
      <c r="R52" s="7">
        <f t="shared" si="1"/>
        <v>1.0231481481481453E-2</v>
      </c>
      <c r="S52" s="5">
        <f t="shared" si="2"/>
        <v>6.1251874230470413</v>
      </c>
      <c r="T52" s="5">
        <f t="shared" si="8"/>
        <v>3.8055789459391267</v>
      </c>
      <c r="U52" s="5">
        <f t="shared" si="4"/>
        <v>6253.6576444769562</v>
      </c>
      <c r="V52" s="5">
        <f t="shared" si="5"/>
        <v>0</v>
      </c>
      <c r="W52" s="4">
        <f t="shared" si="6"/>
        <v>1295.8371040724019</v>
      </c>
      <c r="X52" s="5">
        <f t="shared" si="7"/>
        <v>6.5829325371474532</v>
      </c>
    </row>
    <row r="53" spans="1:24" x14ac:dyDescent="0.3">
      <c r="A53" s="6" t="s">
        <v>30</v>
      </c>
      <c r="B53" s="7">
        <v>0.72162037037037041</v>
      </c>
      <c r="C53">
        <v>38.008833333333001</v>
      </c>
      <c r="D53">
        <v>-97.273333333332999</v>
      </c>
      <c r="E53">
        <v>20891</v>
      </c>
      <c r="F53">
        <v>139</v>
      </c>
      <c r="G53">
        <v>23</v>
      </c>
      <c r="H53" s="6" t="s">
        <v>14</v>
      </c>
      <c r="I53">
        <v>7.7</v>
      </c>
      <c r="J53">
        <v>20.3</v>
      </c>
      <c r="K53">
        <v>666.5</v>
      </c>
      <c r="L53" s="6" t="s">
        <v>32</v>
      </c>
      <c r="M53" s="6" t="s">
        <v>137</v>
      </c>
      <c r="N53" s="6" t="s">
        <v>32</v>
      </c>
      <c r="O53">
        <v>0</v>
      </c>
      <c r="P53" s="6" t="s">
        <v>138</v>
      </c>
      <c r="Q53" s="4">
        <f t="shared" si="0"/>
        <v>901.00000000000341</v>
      </c>
      <c r="R53" s="7">
        <f t="shared" si="1"/>
        <v>1.042824074074078E-2</v>
      </c>
      <c r="S53" s="5">
        <f t="shared" si="2"/>
        <v>6.2635736598688005</v>
      </c>
      <c r="T53" s="5">
        <f t="shared" si="8"/>
        <v>3.8915583148764856</v>
      </c>
      <c r="U53" s="5">
        <f t="shared" si="4"/>
        <v>6367.6542306754445</v>
      </c>
      <c r="V53" s="5">
        <f t="shared" si="5"/>
        <v>0</v>
      </c>
      <c r="W53" s="4">
        <f t="shared" si="6"/>
        <v>1296.2930077691403</v>
      </c>
      <c r="X53" s="5">
        <f t="shared" si="7"/>
        <v>6.5852485560896747</v>
      </c>
    </row>
    <row r="54" spans="1:24" x14ac:dyDescent="0.3">
      <c r="A54" s="6" t="s">
        <v>30</v>
      </c>
      <c r="B54" s="7">
        <v>0.72181712962962963</v>
      </c>
      <c r="C54">
        <v>38.007333333333001</v>
      </c>
      <c r="D54">
        <v>-97.272499999999994</v>
      </c>
      <c r="E54">
        <v>21294</v>
      </c>
      <c r="F54">
        <v>147</v>
      </c>
      <c r="G54">
        <v>21</v>
      </c>
      <c r="H54" s="6" t="s">
        <v>13</v>
      </c>
      <c r="I54">
        <v>7.7</v>
      </c>
      <c r="J54">
        <v>20.3</v>
      </c>
      <c r="K54">
        <v>666.5</v>
      </c>
      <c r="L54" s="6" t="s">
        <v>139</v>
      </c>
      <c r="M54" s="6" t="s">
        <v>32</v>
      </c>
      <c r="N54" s="6" t="s">
        <v>32</v>
      </c>
      <c r="O54">
        <v>0</v>
      </c>
      <c r="P54" s="6" t="s">
        <v>140</v>
      </c>
      <c r="Q54" s="4">
        <f t="shared" si="0"/>
        <v>917.99999999999966</v>
      </c>
      <c r="R54" s="7">
        <f t="shared" si="1"/>
        <v>1.0624999999999996E-2</v>
      </c>
      <c r="S54" s="5">
        <f t="shared" si="2"/>
        <v>6.4268667864992839</v>
      </c>
      <c r="T54" s="5">
        <f t="shared" si="8"/>
        <v>3.993012334452005</v>
      </c>
      <c r="U54" s="5">
        <f t="shared" si="4"/>
        <v>6490.4901243599115</v>
      </c>
      <c r="V54" s="5">
        <f t="shared" si="5"/>
        <v>0</v>
      </c>
      <c r="W54" s="4">
        <f t="shared" si="6"/>
        <v>1298.6274509803927</v>
      </c>
      <c r="X54" s="5">
        <f t="shared" si="7"/>
        <v>6.5971076718096837</v>
      </c>
    </row>
    <row r="55" spans="1:24" x14ac:dyDescent="0.3">
      <c r="A55" s="6" t="s">
        <v>30</v>
      </c>
      <c r="B55" s="7">
        <v>0.72201388888888884</v>
      </c>
      <c r="C55">
        <v>38.005499999999998</v>
      </c>
      <c r="D55">
        <v>-97.271666666667002</v>
      </c>
      <c r="E55">
        <v>21686</v>
      </c>
      <c r="F55">
        <v>180</v>
      </c>
      <c r="G55">
        <v>20</v>
      </c>
      <c r="H55" s="6" t="s">
        <v>13</v>
      </c>
      <c r="I55">
        <v>7.7</v>
      </c>
      <c r="J55">
        <v>20.3</v>
      </c>
      <c r="K55">
        <v>666.5</v>
      </c>
      <c r="L55" s="6" t="s">
        <v>32</v>
      </c>
      <c r="M55" s="6" t="s">
        <v>32</v>
      </c>
      <c r="N55" s="6" t="s">
        <v>141</v>
      </c>
      <c r="O55">
        <v>0</v>
      </c>
      <c r="P55" s="6" t="s">
        <v>142</v>
      </c>
      <c r="Q55" s="4">
        <f t="shared" si="0"/>
        <v>934.99999999999591</v>
      </c>
      <c r="R55" s="7">
        <f t="shared" si="1"/>
        <v>1.0821759259259212E-2</v>
      </c>
      <c r="S55" s="5">
        <f t="shared" si="2"/>
        <v>6.6155998146820743</v>
      </c>
      <c r="T55" s="5">
        <f t="shared" si="8"/>
        <v>4.1102721648619722</v>
      </c>
      <c r="U55" s="5">
        <f t="shared" si="4"/>
        <v>6609.9731772738351</v>
      </c>
      <c r="V55" s="5">
        <f t="shared" si="5"/>
        <v>0</v>
      </c>
      <c r="W55" s="4">
        <f t="shared" si="6"/>
        <v>1300.1711229946582</v>
      </c>
      <c r="X55" s="5">
        <f t="shared" si="7"/>
        <v>6.6049496210002552</v>
      </c>
    </row>
    <row r="56" spans="1:24" x14ac:dyDescent="0.3">
      <c r="A56" s="6" t="s">
        <v>30</v>
      </c>
      <c r="B56" s="7">
        <v>0.72221064814814817</v>
      </c>
      <c r="C56">
        <v>38.003833333332999</v>
      </c>
      <c r="D56">
        <v>-97.271000000000001</v>
      </c>
      <c r="E56">
        <v>22106</v>
      </c>
      <c r="F56">
        <v>183</v>
      </c>
      <c r="G56">
        <v>28</v>
      </c>
      <c r="H56" s="6" t="s">
        <v>13</v>
      </c>
      <c r="I56">
        <v>7.7</v>
      </c>
      <c r="J56">
        <v>20.3</v>
      </c>
      <c r="K56">
        <v>666.5</v>
      </c>
      <c r="L56" s="6" t="s">
        <v>32</v>
      </c>
      <c r="M56" s="6" t="s">
        <v>143</v>
      </c>
      <c r="N56" s="6" t="s">
        <v>32</v>
      </c>
      <c r="O56">
        <v>0</v>
      </c>
      <c r="P56" s="6" t="s">
        <v>144</v>
      </c>
      <c r="Q56" s="4">
        <f t="shared" si="0"/>
        <v>952.00000000000171</v>
      </c>
      <c r="R56" s="7">
        <f t="shared" si="1"/>
        <v>1.1018518518518539E-2</v>
      </c>
      <c r="S56" s="5">
        <f t="shared" si="2"/>
        <v>6.7827197371624255</v>
      </c>
      <c r="T56" s="5">
        <f t="shared" si="8"/>
        <v>4.2141037726990147</v>
      </c>
      <c r="U56" s="5">
        <f t="shared" si="4"/>
        <v>6737.9907339673246</v>
      </c>
      <c r="V56" s="5">
        <f t="shared" si="5"/>
        <v>0</v>
      </c>
      <c r="W56" s="4">
        <f t="shared" si="6"/>
        <v>1303.4243697478969</v>
      </c>
      <c r="X56" s="5">
        <f t="shared" si="7"/>
        <v>6.6214763154713117</v>
      </c>
    </row>
    <row r="57" spans="1:24" x14ac:dyDescent="0.3">
      <c r="A57" s="6" t="s">
        <v>30</v>
      </c>
      <c r="B57" s="7">
        <v>0.72240740740740739</v>
      </c>
      <c r="C57">
        <v>38.002000000000002</v>
      </c>
      <c r="D57">
        <v>-97.270666666666997</v>
      </c>
      <c r="E57">
        <v>22487</v>
      </c>
      <c r="F57">
        <v>151</v>
      </c>
      <c r="G57">
        <v>23</v>
      </c>
      <c r="H57" s="6" t="s">
        <v>14</v>
      </c>
      <c r="I57">
        <v>7.7</v>
      </c>
      <c r="J57">
        <v>20.3</v>
      </c>
      <c r="K57">
        <v>666.5</v>
      </c>
      <c r="L57" s="6" t="s">
        <v>145</v>
      </c>
      <c r="M57" s="6" t="s">
        <v>32</v>
      </c>
      <c r="N57" s="6" t="s">
        <v>32</v>
      </c>
      <c r="O57">
        <v>0</v>
      </c>
      <c r="P57" s="6" t="s">
        <v>146</v>
      </c>
      <c r="Q57" s="4">
        <f t="shared" si="0"/>
        <v>968.99999999999795</v>
      </c>
      <c r="R57" s="7">
        <f t="shared" si="1"/>
        <v>1.1215277777777755E-2</v>
      </c>
      <c r="S57" s="5">
        <f t="shared" si="2"/>
        <v>6.9426486117581199</v>
      </c>
      <c r="T57" s="5">
        <f t="shared" si="8"/>
        <v>4.3134675824853197</v>
      </c>
      <c r="U57" s="5">
        <f t="shared" si="4"/>
        <v>6854.1209461107046</v>
      </c>
      <c r="V57" s="5">
        <f t="shared" si="5"/>
        <v>0</v>
      </c>
      <c r="W57" s="4">
        <f t="shared" si="6"/>
        <v>1304.1486068111483</v>
      </c>
      <c r="X57" s="5">
        <f t="shared" si="7"/>
        <v>6.6251554844913247</v>
      </c>
    </row>
    <row r="58" spans="1:24" x14ac:dyDescent="0.3">
      <c r="A58" s="6" t="s">
        <v>30</v>
      </c>
      <c r="B58" s="7">
        <v>0.72260416666666671</v>
      </c>
      <c r="C58">
        <v>38</v>
      </c>
      <c r="D58">
        <v>-97.270499999999998</v>
      </c>
      <c r="E58">
        <v>22878</v>
      </c>
      <c r="F58">
        <v>183</v>
      </c>
      <c r="G58">
        <v>24</v>
      </c>
      <c r="H58" s="6" t="s">
        <v>14</v>
      </c>
      <c r="I58">
        <v>7.7</v>
      </c>
      <c r="J58">
        <v>20.3</v>
      </c>
      <c r="K58">
        <v>666.5</v>
      </c>
      <c r="L58" s="6" t="s">
        <v>32</v>
      </c>
      <c r="M58" s="6" t="s">
        <v>32</v>
      </c>
      <c r="N58" s="6" t="s">
        <v>147</v>
      </c>
      <c r="O58">
        <v>0</v>
      </c>
      <c r="P58" s="6" t="s">
        <v>148</v>
      </c>
      <c r="Q58" s="4">
        <f t="shared" si="0"/>
        <v>986.00000000000387</v>
      </c>
      <c r="R58" s="7">
        <f t="shared" si="1"/>
        <v>1.1412037037037082E-2</v>
      </c>
      <c r="S58" s="5">
        <f t="shared" si="2"/>
        <v>7.1075064705814111</v>
      </c>
      <c r="T58" s="5">
        <f t="shared" si="8"/>
        <v>4.4158937701722305</v>
      </c>
      <c r="U58" s="5">
        <f t="shared" si="4"/>
        <v>6973.2991953182145</v>
      </c>
      <c r="V58" s="5">
        <f t="shared" si="5"/>
        <v>0</v>
      </c>
      <c r="W58" s="4">
        <f t="shared" si="6"/>
        <v>1305.4563894523276</v>
      </c>
      <c r="X58" s="5">
        <f t="shared" si="7"/>
        <v>6.6317991010948933</v>
      </c>
    </row>
    <row r="59" spans="1:24" x14ac:dyDescent="0.3">
      <c r="A59" s="6" t="s">
        <v>30</v>
      </c>
      <c r="B59" s="7">
        <v>0.7231481481481481</v>
      </c>
      <c r="C59">
        <v>37.994500000000002</v>
      </c>
      <c r="D59">
        <v>-97.266999999999996</v>
      </c>
      <c r="E59">
        <v>23970</v>
      </c>
      <c r="F59">
        <v>132</v>
      </c>
      <c r="G59">
        <v>33</v>
      </c>
      <c r="H59" s="6" t="s">
        <v>14</v>
      </c>
      <c r="I59">
        <v>7.7</v>
      </c>
      <c r="J59">
        <v>20.3</v>
      </c>
      <c r="K59">
        <v>666.5</v>
      </c>
      <c r="L59" s="6" t="s">
        <v>32</v>
      </c>
      <c r="M59" s="6" t="s">
        <v>149</v>
      </c>
      <c r="N59" s="6" t="s">
        <v>32</v>
      </c>
      <c r="O59">
        <v>0</v>
      </c>
      <c r="P59" s="6" t="s">
        <v>150</v>
      </c>
      <c r="Q59" s="4">
        <f t="shared" si="0"/>
        <v>1032.9999999999952</v>
      </c>
      <c r="R59" s="7">
        <f t="shared" si="1"/>
        <v>1.1956018518518463E-2</v>
      </c>
      <c r="S59" s="5">
        <f t="shared" si="2"/>
        <v>7.7582733527882661</v>
      </c>
      <c r="T59" s="5">
        <f t="shared" si="8"/>
        <v>4.8202152340873496</v>
      </c>
      <c r="U59" s="5">
        <f t="shared" si="4"/>
        <v>7306.1448427212872</v>
      </c>
      <c r="V59" s="5">
        <f t="shared" si="5"/>
        <v>0</v>
      </c>
      <c r="W59" s="4">
        <f t="shared" si="6"/>
        <v>1309.4869312681572</v>
      </c>
      <c r="X59" s="5">
        <f t="shared" si="7"/>
        <v>6.6522745025001884</v>
      </c>
    </row>
    <row r="60" spans="1:24" x14ac:dyDescent="0.3">
      <c r="A60" s="6" t="s">
        <v>30</v>
      </c>
      <c r="B60" s="7">
        <v>0.72369212962962959</v>
      </c>
      <c r="C60">
        <v>37.989666666666999</v>
      </c>
      <c r="D60">
        <v>-97.261333333332999</v>
      </c>
      <c r="E60">
        <v>25074</v>
      </c>
      <c r="F60">
        <v>135</v>
      </c>
      <c r="G60">
        <v>37</v>
      </c>
      <c r="H60" s="6" t="s">
        <v>14</v>
      </c>
      <c r="I60">
        <v>7.7</v>
      </c>
      <c r="J60">
        <v>20.3</v>
      </c>
      <c r="K60">
        <v>666.5</v>
      </c>
      <c r="L60" s="6" t="s">
        <v>151</v>
      </c>
      <c r="M60" s="6" t="s">
        <v>32</v>
      </c>
      <c r="N60" s="6" t="s">
        <v>32</v>
      </c>
      <c r="O60">
        <v>0</v>
      </c>
      <c r="P60" s="6" t="s">
        <v>152</v>
      </c>
      <c r="Q60" s="4">
        <f t="shared" si="0"/>
        <v>1079.9999999999961</v>
      </c>
      <c r="R60" s="7">
        <f t="shared" si="1"/>
        <v>1.2499999999999956E-2</v>
      </c>
      <c r="S60" s="5">
        <f t="shared" si="2"/>
        <v>8.4898929389507938</v>
      </c>
      <c r="T60" s="5">
        <f t="shared" si="8"/>
        <v>5.2747704829701281</v>
      </c>
      <c r="U60" s="5">
        <f t="shared" si="4"/>
        <v>7642.6481346013161</v>
      </c>
      <c r="V60" s="5">
        <f t="shared" si="5"/>
        <v>0</v>
      </c>
      <c r="W60" s="4">
        <f t="shared" si="6"/>
        <v>1313.833333333338</v>
      </c>
      <c r="X60" s="5">
        <f t="shared" si="7"/>
        <v>6.6743544934839978</v>
      </c>
    </row>
    <row r="61" spans="1:24" x14ac:dyDescent="0.3">
      <c r="A61" s="6" t="s">
        <v>30</v>
      </c>
      <c r="B61" s="7">
        <v>0.72423611111111108</v>
      </c>
      <c r="C61">
        <v>37.985333333333003</v>
      </c>
      <c r="D61">
        <v>-97.256</v>
      </c>
      <c r="E61">
        <v>26142</v>
      </c>
      <c r="F61">
        <v>128</v>
      </c>
      <c r="G61">
        <v>30</v>
      </c>
      <c r="H61" s="6" t="s">
        <v>15</v>
      </c>
      <c r="I61">
        <v>7.7</v>
      </c>
      <c r="J61">
        <v>20.3</v>
      </c>
      <c r="K61">
        <v>666.5</v>
      </c>
      <c r="L61" s="6" t="s">
        <v>32</v>
      </c>
      <c r="M61" s="6" t="s">
        <v>32</v>
      </c>
      <c r="N61" s="6" t="s">
        <v>153</v>
      </c>
      <c r="O61">
        <v>0</v>
      </c>
      <c r="P61" s="6" t="s">
        <v>154</v>
      </c>
      <c r="Q61" s="4">
        <f t="shared" si="0"/>
        <v>1126.999999999997</v>
      </c>
      <c r="R61" s="7">
        <f t="shared" si="1"/>
        <v>1.3043981481481448E-2</v>
      </c>
      <c r="S61" s="5">
        <f t="shared" si="2"/>
        <v>9.1611725551044927</v>
      </c>
      <c r="T61" s="5">
        <f t="shared" si="8"/>
        <v>5.6918365084864213</v>
      </c>
      <c r="U61" s="5">
        <f t="shared" si="4"/>
        <v>7968.1784930504755</v>
      </c>
      <c r="V61" s="5">
        <f t="shared" si="5"/>
        <v>0</v>
      </c>
      <c r="W61" s="4">
        <f t="shared" si="6"/>
        <v>1315.9006211180158</v>
      </c>
      <c r="X61" s="5">
        <f t="shared" si="7"/>
        <v>6.6848564431338682</v>
      </c>
    </row>
    <row r="62" spans="1:24" x14ac:dyDescent="0.3">
      <c r="A62" s="6" t="s">
        <v>30</v>
      </c>
      <c r="B62" s="7">
        <v>0.72478009259259257</v>
      </c>
      <c r="C62">
        <v>37.981000000000002</v>
      </c>
      <c r="D62">
        <v>-97.251166666667004</v>
      </c>
      <c r="E62">
        <v>27259</v>
      </c>
      <c r="F62">
        <v>140</v>
      </c>
      <c r="G62">
        <v>36</v>
      </c>
      <c r="H62" s="6" t="s">
        <v>14</v>
      </c>
      <c r="I62">
        <v>7.7</v>
      </c>
      <c r="J62">
        <v>20.3</v>
      </c>
      <c r="K62">
        <v>666.5</v>
      </c>
      <c r="L62" s="6" t="s">
        <v>32</v>
      </c>
      <c r="M62" s="6" t="s">
        <v>155</v>
      </c>
      <c r="N62" s="6" t="s">
        <v>32</v>
      </c>
      <c r="O62">
        <v>0</v>
      </c>
      <c r="P62" s="6" t="s">
        <v>156</v>
      </c>
      <c r="Q62" s="4">
        <f t="shared" si="0"/>
        <v>1173.9999999999982</v>
      </c>
      <c r="R62" s="7">
        <f t="shared" si="1"/>
        <v>1.3587962962962941E-2</v>
      </c>
      <c r="S62" s="5">
        <f t="shared" si="2"/>
        <v>9.8022116723372505</v>
      </c>
      <c r="T62" s="5">
        <f t="shared" si="8"/>
        <v>6.0901141120231337</v>
      </c>
      <c r="U62" s="5">
        <f t="shared" si="4"/>
        <v>8308.6442331138751</v>
      </c>
      <c r="V62" s="5">
        <f t="shared" si="5"/>
        <v>0</v>
      </c>
      <c r="W62" s="4">
        <f t="shared" si="6"/>
        <v>1320.3066439523018</v>
      </c>
      <c r="X62" s="5">
        <f t="shared" si="7"/>
        <v>6.7072393113077178</v>
      </c>
    </row>
    <row r="63" spans="1:24" x14ac:dyDescent="0.3">
      <c r="A63" s="6" t="s">
        <v>30</v>
      </c>
      <c r="B63" s="7">
        <v>0.72532407407407407</v>
      </c>
      <c r="C63">
        <v>37.976166666666998</v>
      </c>
      <c r="D63">
        <v>-97.245666666667006</v>
      </c>
      <c r="E63">
        <v>28346</v>
      </c>
      <c r="F63">
        <v>152</v>
      </c>
      <c r="G63">
        <v>26</v>
      </c>
      <c r="H63" s="6" t="s">
        <v>14</v>
      </c>
      <c r="I63">
        <v>7.7</v>
      </c>
      <c r="J63">
        <v>20.3</v>
      </c>
      <c r="K63">
        <v>666.5</v>
      </c>
      <c r="L63" s="6" t="s">
        <v>157</v>
      </c>
      <c r="M63" s="6" t="s">
        <v>32</v>
      </c>
      <c r="N63" s="6" t="s">
        <v>32</v>
      </c>
      <c r="O63">
        <v>0</v>
      </c>
      <c r="P63" s="6" t="s">
        <v>158</v>
      </c>
      <c r="Q63" s="4">
        <f t="shared" si="0"/>
        <v>1220.9999999999991</v>
      </c>
      <c r="R63" s="7">
        <f t="shared" si="1"/>
        <v>1.4131944444444433E-2</v>
      </c>
      <c r="S63" s="5">
        <f t="shared" si="2"/>
        <v>10.523883629539236</v>
      </c>
      <c r="T63" s="5">
        <f t="shared" si="8"/>
        <v>6.5384888990327275</v>
      </c>
      <c r="U63" s="5">
        <f t="shared" si="4"/>
        <v>8639.9658619848815</v>
      </c>
      <c r="V63" s="5">
        <f t="shared" si="5"/>
        <v>0</v>
      </c>
      <c r="W63" s="4">
        <f t="shared" si="6"/>
        <v>1322.8992628992639</v>
      </c>
      <c r="X63" s="5">
        <f t="shared" si="7"/>
        <v>6.7204099757135651</v>
      </c>
    </row>
    <row r="64" spans="1:24" x14ac:dyDescent="0.3">
      <c r="A64" s="6" t="s">
        <v>30</v>
      </c>
      <c r="B64" s="7">
        <v>0.72586805555555556</v>
      </c>
      <c r="C64">
        <v>37.971833333333002</v>
      </c>
      <c r="D64">
        <v>-97.239833333332996</v>
      </c>
      <c r="E64">
        <v>29374</v>
      </c>
      <c r="F64">
        <v>142</v>
      </c>
      <c r="G64">
        <v>27</v>
      </c>
      <c r="H64" s="6" t="s">
        <v>14</v>
      </c>
      <c r="I64">
        <v>7.7</v>
      </c>
      <c r="J64">
        <v>20.3</v>
      </c>
      <c r="K64">
        <v>666.5</v>
      </c>
      <c r="L64" s="6" t="s">
        <v>32</v>
      </c>
      <c r="M64" s="6" t="s">
        <v>32</v>
      </c>
      <c r="N64" s="6" t="s">
        <v>159</v>
      </c>
      <c r="O64">
        <v>0</v>
      </c>
      <c r="P64" s="6" t="s">
        <v>160</v>
      </c>
      <c r="Q64" s="4">
        <f t="shared" si="0"/>
        <v>1268</v>
      </c>
      <c r="R64" s="7">
        <f t="shared" si="1"/>
        <v>1.4675925925925926E-2</v>
      </c>
      <c r="S64" s="5">
        <f t="shared" si="2"/>
        <v>11.22540943360924</v>
      </c>
      <c r="T64" s="5">
        <f t="shared" si="8"/>
        <v>6.9743468811014209</v>
      </c>
      <c r="U64" s="5">
        <f t="shared" si="4"/>
        <v>8953.3040721775178</v>
      </c>
      <c r="V64" s="5">
        <f t="shared" si="5"/>
        <v>0</v>
      </c>
      <c r="W64" s="4">
        <f t="shared" si="6"/>
        <v>1322.5078864353313</v>
      </c>
      <c r="X64" s="5">
        <f t="shared" si="7"/>
        <v>6.7184217591000728</v>
      </c>
    </row>
    <row r="65" spans="1:24" x14ac:dyDescent="0.3">
      <c r="A65" s="6" t="s">
        <v>30</v>
      </c>
      <c r="B65" s="7">
        <v>0.72641203703703705</v>
      </c>
      <c r="C65">
        <v>37.967166666666998</v>
      </c>
      <c r="D65">
        <v>-97.233999999999995</v>
      </c>
      <c r="E65">
        <v>30507</v>
      </c>
      <c r="F65">
        <v>127</v>
      </c>
      <c r="G65">
        <v>25</v>
      </c>
      <c r="H65" s="6" t="s">
        <v>15</v>
      </c>
      <c r="I65">
        <v>7.7</v>
      </c>
      <c r="J65">
        <v>20.3</v>
      </c>
      <c r="K65">
        <v>666.5</v>
      </c>
      <c r="L65" s="6" t="s">
        <v>32</v>
      </c>
      <c r="M65" s="6" t="s">
        <v>32</v>
      </c>
      <c r="N65" s="6" t="s">
        <v>32</v>
      </c>
      <c r="O65">
        <v>0</v>
      </c>
      <c r="P65" s="6" t="s">
        <v>161</v>
      </c>
      <c r="Q65" s="4">
        <f t="shared" si="0"/>
        <v>1315.0000000000009</v>
      </c>
      <c r="R65" s="7">
        <f t="shared" si="1"/>
        <v>1.5219907407407418E-2</v>
      </c>
      <c r="S65" s="5">
        <f t="shared" si="2"/>
        <v>11.953841206631015</v>
      </c>
      <c r="T65" s="5">
        <f t="shared" si="8"/>
        <v>7.4269215416798495</v>
      </c>
      <c r="U65" s="5">
        <f t="shared" si="4"/>
        <v>9298.6466715435254</v>
      </c>
      <c r="V65" s="5">
        <f t="shared" si="5"/>
        <v>0</v>
      </c>
      <c r="W65" s="4">
        <f t="shared" si="6"/>
        <v>1326.935361216729</v>
      </c>
      <c r="X65" s="5">
        <f t="shared" si="7"/>
        <v>6.7409136044904141</v>
      </c>
    </row>
    <row r="66" spans="1:24" x14ac:dyDescent="0.3">
      <c r="A66" s="6" t="s">
        <v>30</v>
      </c>
      <c r="B66" s="7">
        <v>0.72695601851851854</v>
      </c>
      <c r="C66">
        <v>37.961166666666998</v>
      </c>
      <c r="D66">
        <v>-97.228499999999997</v>
      </c>
      <c r="E66">
        <v>31677</v>
      </c>
      <c r="F66">
        <v>148</v>
      </c>
      <c r="G66">
        <v>35</v>
      </c>
      <c r="H66" s="6" t="s">
        <v>14</v>
      </c>
      <c r="I66">
        <v>7.7</v>
      </c>
      <c r="J66">
        <v>20.3</v>
      </c>
      <c r="K66">
        <v>666.5</v>
      </c>
      <c r="L66" s="6" t="s">
        <v>32</v>
      </c>
      <c r="M66" s="6" t="s">
        <v>32</v>
      </c>
      <c r="N66" s="6" t="s">
        <v>32</v>
      </c>
      <c r="O66">
        <v>0</v>
      </c>
      <c r="P66" s="6" t="s">
        <v>162</v>
      </c>
      <c r="Q66" s="4">
        <f t="shared" ref="Q66:Q129" si="9">($B66-$B$2) *86400</f>
        <v>1362.0000000000018</v>
      </c>
      <c r="R66" s="7">
        <f t="shared" ref="R66:R129" si="10">($B66-$B$2)</f>
        <v>1.5763888888888911E-2</v>
      </c>
      <c r="S66" s="5">
        <f t="shared" ref="S66:S129" si="11">ACOS(COS(RADIANS(90-$C$2)) *COS(RADIANS(90-$C66)) +SIN(RADIANS(90-$C$2)) *SIN(RADIANS(90-$C66)) *COS(RADIANS($D$2-$D66))) *6371</f>
        <v>12.769772295096709</v>
      </c>
      <c r="T66" s="5">
        <f t="shared" ref="T66:T97" si="12">$S66 * 0.6213</f>
        <v>7.9338595269435848</v>
      </c>
      <c r="U66" s="5">
        <f t="shared" ref="U66:U129" si="13">$E66 / 3.2808</f>
        <v>9655.2670080468179</v>
      </c>
      <c r="V66" s="5">
        <f t="shared" ref="V66:V129" si="14">$O66 / 3.2808</f>
        <v>0</v>
      </c>
      <c r="W66" s="4">
        <f t="shared" ref="W66:W129" si="15">IF($E66&gt;$E65,($E66-$E$2) / ($Q66/60),($E66-$E65) / (($Q66-$Q65)/60))</f>
        <v>1332.6872246696016</v>
      </c>
      <c r="X66" s="5">
        <f t="shared" ref="X66:X129" si="16">$W66 / 3.2808 / 60</f>
        <v>6.7701334261440378</v>
      </c>
    </row>
    <row r="67" spans="1:24" x14ac:dyDescent="0.3">
      <c r="A67" s="6" t="s">
        <v>30</v>
      </c>
      <c r="B67" s="7">
        <v>0.72750000000000004</v>
      </c>
      <c r="C67">
        <v>37.954833333332999</v>
      </c>
      <c r="D67">
        <v>-97.222666666666996</v>
      </c>
      <c r="E67">
        <v>32805</v>
      </c>
      <c r="F67">
        <v>154</v>
      </c>
      <c r="G67">
        <v>39</v>
      </c>
      <c r="H67" s="6" t="s">
        <v>14</v>
      </c>
      <c r="I67">
        <v>7.7</v>
      </c>
      <c r="J67">
        <v>20.3</v>
      </c>
      <c r="K67">
        <v>666.5</v>
      </c>
      <c r="L67" s="6" t="s">
        <v>32</v>
      </c>
      <c r="M67" s="6" t="s">
        <v>32</v>
      </c>
      <c r="N67" s="6" t="s">
        <v>32</v>
      </c>
      <c r="O67">
        <v>0</v>
      </c>
      <c r="P67" s="6" t="s">
        <v>162</v>
      </c>
      <c r="Q67" s="4">
        <f t="shared" si="9"/>
        <v>1409.0000000000027</v>
      </c>
      <c r="R67" s="7">
        <f t="shared" si="10"/>
        <v>1.6307870370370403E-2</v>
      </c>
      <c r="S67" s="5">
        <f t="shared" si="11"/>
        <v>13.633664187453421</v>
      </c>
      <c r="T67" s="5">
        <f t="shared" si="12"/>
        <v>8.4705955596648099</v>
      </c>
      <c r="U67" s="5">
        <f t="shared" si="13"/>
        <v>9999.08558888076</v>
      </c>
      <c r="V67" s="5">
        <f t="shared" si="14"/>
        <v>0</v>
      </c>
      <c r="W67" s="4">
        <f t="shared" si="15"/>
        <v>1336.2668559261861</v>
      </c>
      <c r="X67" s="5">
        <f t="shared" si="16"/>
        <v>6.7883181740540213</v>
      </c>
    </row>
    <row r="68" spans="1:24" x14ac:dyDescent="0.3">
      <c r="A68" s="6" t="s">
        <v>30</v>
      </c>
      <c r="B68" s="7">
        <v>0.72804398148148153</v>
      </c>
      <c r="C68">
        <v>37.947000000000003</v>
      </c>
      <c r="D68">
        <v>-97.218999999999994</v>
      </c>
      <c r="E68">
        <v>34012</v>
      </c>
      <c r="F68">
        <v>164</v>
      </c>
      <c r="G68">
        <v>47</v>
      </c>
      <c r="H68" s="6" t="s">
        <v>14</v>
      </c>
      <c r="I68">
        <v>7.7</v>
      </c>
      <c r="J68">
        <v>20.3</v>
      </c>
      <c r="K68">
        <v>666.5</v>
      </c>
      <c r="L68" s="6" t="s">
        <v>32</v>
      </c>
      <c r="M68" s="6" t="s">
        <v>32</v>
      </c>
      <c r="N68" s="6" t="s">
        <v>32</v>
      </c>
      <c r="O68">
        <v>0</v>
      </c>
      <c r="P68" s="6" t="s">
        <v>162</v>
      </c>
      <c r="Q68" s="4">
        <f t="shared" si="9"/>
        <v>1456.0000000000039</v>
      </c>
      <c r="R68" s="7">
        <f t="shared" si="10"/>
        <v>1.6851851851851896E-2</v>
      </c>
      <c r="S68" s="5">
        <f t="shared" si="11"/>
        <v>14.495917102573623</v>
      </c>
      <c r="T68" s="5">
        <f t="shared" si="12"/>
        <v>9.006313295828992</v>
      </c>
      <c r="U68" s="5">
        <f t="shared" si="13"/>
        <v>10366.983662521336</v>
      </c>
      <c r="V68" s="5">
        <f t="shared" si="14"/>
        <v>0</v>
      </c>
      <c r="W68" s="4">
        <f t="shared" si="15"/>
        <v>1342.8708791208755</v>
      </c>
      <c r="X68" s="5">
        <f t="shared" si="16"/>
        <v>6.8218670198370086</v>
      </c>
    </row>
    <row r="69" spans="1:24" x14ac:dyDescent="0.3">
      <c r="A69" s="6" t="s">
        <v>30</v>
      </c>
      <c r="B69" s="7">
        <v>0.72858796296296291</v>
      </c>
      <c r="C69">
        <v>37.938666666666997</v>
      </c>
      <c r="D69">
        <v>-97.215166666667002</v>
      </c>
      <c r="E69">
        <v>35083</v>
      </c>
      <c r="F69">
        <v>154</v>
      </c>
      <c r="G69">
        <v>29</v>
      </c>
      <c r="H69" s="6" t="s">
        <v>15</v>
      </c>
      <c r="I69">
        <v>7.7</v>
      </c>
      <c r="J69">
        <v>20.3</v>
      </c>
      <c r="K69">
        <v>666.5</v>
      </c>
      <c r="L69" s="6" t="s">
        <v>32</v>
      </c>
      <c r="M69" s="6" t="s">
        <v>32</v>
      </c>
      <c r="N69" s="6" t="s">
        <v>32</v>
      </c>
      <c r="O69">
        <v>0</v>
      </c>
      <c r="P69" s="6" t="s">
        <v>161</v>
      </c>
      <c r="Q69" s="4">
        <f t="shared" si="9"/>
        <v>1502.9999999999952</v>
      </c>
      <c r="R69" s="7">
        <f t="shared" si="10"/>
        <v>1.7395833333333277E-2</v>
      </c>
      <c r="S69" s="5">
        <f t="shared" si="11"/>
        <v>15.417889326074773</v>
      </c>
      <c r="T69" s="5">
        <f t="shared" si="12"/>
        <v>9.579134638290256</v>
      </c>
      <c r="U69" s="5">
        <f t="shared" si="13"/>
        <v>10693.428432089733</v>
      </c>
      <c r="V69" s="5">
        <f t="shared" si="14"/>
        <v>0</v>
      </c>
      <c r="W69" s="4">
        <f t="shared" si="15"/>
        <v>1343.6327345309426</v>
      </c>
      <c r="X69" s="5">
        <f t="shared" si="16"/>
        <v>6.825737292382664</v>
      </c>
    </row>
    <row r="70" spans="1:24" x14ac:dyDescent="0.3">
      <c r="A70" s="6" t="s">
        <v>30</v>
      </c>
      <c r="B70" s="7">
        <v>0.7291319444444444</v>
      </c>
      <c r="C70">
        <v>37.931166666667004</v>
      </c>
      <c r="D70">
        <v>-97.210833333332999</v>
      </c>
      <c r="E70">
        <v>36227</v>
      </c>
      <c r="F70">
        <v>159</v>
      </c>
      <c r="G70">
        <v>47</v>
      </c>
      <c r="H70" s="6" t="s">
        <v>15</v>
      </c>
      <c r="I70">
        <v>7.6</v>
      </c>
      <c r="J70">
        <v>20.3</v>
      </c>
      <c r="K70">
        <v>666.5</v>
      </c>
      <c r="L70" s="6" t="s">
        <v>32</v>
      </c>
      <c r="M70" s="6" t="s">
        <v>32</v>
      </c>
      <c r="N70" s="6" t="s">
        <v>32</v>
      </c>
      <c r="O70">
        <v>0</v>
      </c>
      <c r="P70" s="6" t="s">
        <v>163</v>
      </c>
      <c r="Q70" s="4">
        <f t="shared" si="9"/>
        <v>1549.9999999999961</v>
      </c>
      <c r="R70" s="7">
        <f t="shared" si="10"/>
        <v>1.793981481481477E-2</v>
      </c>
      <c r="S70" s="5">
        <f t="shared" si="11"/>
        <v>16.302878833063353</v>
      </c>
      <c r="T70" s="5">
        <f t="shared" si="12"/>
        <v>10.128978618982261</v>
      </c>
      <c r="U70" s="5">
        <f t="shared" si="13"/>
        <v>11042.123872226286</v>
      </c>
      <c r="V70" s="5">
        <f t="shared" si="14"/>
        <v>0</v>
      </c>
      <c r="W70" s="4">
        <f t="shared" si="15"/>
        <v>1347.1741935483906</v>
      </c>
      <c r="X70" s="5">
        <f t="shared" si="16"/>
        <v>6.8437281229597993</v>
      </c>
    </row>
    <row r="71" spans="1:24" x14ac:dyDescent="0.3">
      <c r="A71" s="6" t="s">
        <v>30</v>
      </c>
      <c r="B71" s="7">
        <v>0.73862268518518515</v>
      </c>
      <c r="C71">
        <v>37.908666666667003</v>
      </c>
      <c r="D71">
        <v>-97.081999999999994</v>
      </c>
      <c r="E71">
        <v>57738</v>
      </c>
      <c r="F71">
        <v>64</v>
      </c>
      <c r="G71">
        <v>38</v>
      </c>
      <c r="H71" s="6" t="s">
        <v>16</v>
      </c>
      <c r="I71">
        <v>7.6</v>
      </c>
      <c r="J71">
        <v>20.3</v>
      </c>
      <c r="K71">
        <v>666.5</v>
      </c>
      <c r="L71" s="6" t="s">
        <v>32</v>
      </c>
      <c r="M71" s="6" t="s">
        <v>32</v>
      </c>
      <c r="N71" s="6" t="s">
        <v>32</v>
      </c>
      <c r="O71">
        <v>0</v>
      </c>
      <c r="P71" s="6" t="s">
        <v>164</v>
      </c>
      <c r="Q71" s="4">
        <f t="shared" si="9"/>
        <v>2369.9999999999964</v>
      </c>
      <c r="R71" s="7">
        <f t="shared" si="10"/>
        <v>2.7430555555555514E-2</v>
      </c>
      <c r="S71" s="5">
        <f t="shared" si="11"/>
        <v>26.371057286205119</v>
      </c>
      <c r="T71" s="5">
        <f t="shared" si="12"/>
        <v>16.384337891919238</v>
      </c>
      <c r="U71" s="5">
        <f t="shared" si="13"/>
        <v>17598.756400877835</v>
      </c>
      <c r="V71" s="5">
        <f t="shared" si="14"/>
        <v>0</v>
      </c>
      <c r="W71" s="4">
        <f t="shared" si="15"/>
        <v>1425.6455696202554</v>
      </c>
      <c r="X71" s="5">
        <f t="shared" si="16"/>
        <v>7.2423675608604379</v>
      </c>
    </row>
    <row r="72" spans="1:24" x14ac:dyDescent="0.3">
      <c r="A72" s="6" t="s">
        <v>30</v>
      </c>
      <c r="B72" s="7">
        <v>0.73916666666666664</v>
      </c>
      <c r="C72">
        <v>37.910833333333002</v>
      </c>
      <c r="D72">
        <v>-97.073333333332997</v>
      </c>
      <c r="E72">
        <v>58853</v>
      </c>
      <c r="F72">
        <v>80</v>
      </c>
      <c r="G72">
        <v>28</v>
      </c>
      <c r="H72" s="6" t="s">
        <v>15</v>
      </c>
      <c r="I72">
        <v>7.6</v>
      </c>
      <c r="J72">
        <v>20.3</v>
      </c>
      <c r="K72">
        <v>666.5</v>
      </c>
      <c r="L72" s="6" t="s">
        <v>32</v>
      </c>
      <c r="M72" s="6" t="s">
        <v>32</v>
      </c>
      <c r="N72" s="6" t="s">
        <v>32</v>
      </c>
      <c r="O72">
        <v>0</v>
      </c>
      <c r="P72" s="6" t="s">
        <v>165</v>
      </c>
      <c r="Q72" s="4">
        <f t="shared" si="9"/>
        <v>2416.9999999999973</v>
      </c>
      <c r="R72" s="7">
        <f t="shared" si="10"/>
        <v>2.7974537037037006E-2</v>
      </c>
      <c r="S72" s="5">
        <f t="shared" si="11"/>
        <v>26.861876429864573</v>
      </c>
      <c r="T72" s="5">
        <f t="shared" si="12"/>
        <v>16.68928382587486</v>
      </c>
      <c r="U72" s="5">
        <f t="shared" si="13"/>
        <v>17938.612533528405</v>
      </c>
      <c r="V72" s="5">
        <f t="shared" si="14"/>
        <v>0</v>
      </c>
      <c r="W72" s="4">
        <f t="shared" si="15"/>
        <v>1425.6019859329763</v>
      </c>
      <c r="X72" s="5">
        <f t="shared" si="16"/>
        <v>7.2421461530367406</v>
      </c>
    </row>
    <row r="73" spans="1:24" x14ac:dyDescent="0.3">
      <c r="A73" s="6" t="s">
        <v>30</v>
      </c>
      <c r="B73" s="7">
        <v>0.73971064814814813</v>
      </c>
      <c r="C73">
        <v>37.911666666667003</v>
      </c>
      <c r="D73">
        <v>-97.066500000000005</v>
      </c>
      <c r="E73">
        <v>60198</v>
      </c>
      <c r="F73">
        <v>105</v>
      </c>
      <c r="G73">
        <v>28</v>
      </c>
      <c r="H73" s="6" t="s">
        <v>15</v>
      </c>
      <c r="I73">
        <v>7.6</v>
      </c>
      <c r="J73">
        <v>20.3</v>
      </c>
      <c r="K73">
        <v>666.5</v>
      </c>
      <c r="L73" s="6" t="s">
        <v>32</v>
      </c>
      <c r="M73" s="6" t="s">
        <v>32</v>
      </c>
      <c r="N73" s="6" t="s">
        <v>32</v>
      </c>
      <c r="O73">
        <v>0</v>
      </c>
      <c r="P73" s="6" t="s">
        <v>166</v>
      </c>
      <c r="Q73" s="4">
        <f t="shared" si="9"/>
        <v>2463.9999999999982</v>
      </c>
      <c r="R73" s="7">
        <f t="shared" si="10"/>
        <v>2.8518518518518499E-2</v>
      </c>
      <c r="S73" s="5">
        <f t="shared" si="11"/>
        <v>27.311782465552504</v>
      </c>
      <c r="T73" s="5">
        <f t="shared" si="12"/>
        <v>16.968810445847769</v>
      </c>
      <c r="U73" s="5">
        <f t="shared" si="13"/>
        <v>18348.573518653986</v>
      </c>
      <c r="V73" s="5">
        <f t="shared" si="14"/>
        <v>0</v>
      </c>
      <c r="W73" s="4">
        <f t="shared" si="15"/>
        <v>1431.1607142857154</v>
      </c>
      <c r="X73" s="5">
        <f t="shared" si="16"/>
        <v>7.2703848364510444</v>
      </c>
    </row>
    <row r="74" spans="1:24" x14ac:dyDescent="0.3">
      <c r="A74" s="6" t="s">
        <v>30</v>
      </c>
      <c r="B74" s="7">
        <v>0.74025462962962962</v>
      </c>
      <c r="C74">
        <v>37.910166666667003</v>
      </c>
      <c r="D74">
        <v>-97.061666666666994</v>
      </c>
      <c r="E74">
        <v>61566</v>
      </c>
      <c r="F74">
        <v>121</v>
      </c>
      <c r="G74">
        <v>9</v>
      </c>
      <c r="H74" s="6" t="s">
        <v>15</v>
      </c>
      <c r="I74">
        <v>7.6</v>
      </c>
      <c r="J74">
        <v>20.3</v>
      </c>
      <c r="K74">
        <v>666.5</v>
      </c>
      <c r="L74" s="6" t="s">
        <v>32</v>
      </c>
      <c r="M74" s="6" t="s">
        <v>32</v>
      </c>
      <c r="N74" s="6" t="s">
        <v>32</v>
      </c>
      <c r="O74">
        <v>0</v>
      </c>
      <c r="P74" s="6" t="s">
        <v>167</v>
      </c>
      <c r="Q74" s="4">
        <f t="shared" si="9"/>
        <v>2510.9999999999991</v>
      </c>
      <c r="R74" s="7">
        <f t="shared" si="10"/>
        <v>2.9062499999999991E-2</v>
      </c>
      <c r="S74" s="5">
        <f t="shared" si="11"/>
        <v>27.758525511969882</v>
      </c>
      <c r="T74" s="5">
        <f t="shared" si="12"/>
        <v>17.246371900586887</v>
      </c>
      <c r="U74" s="5">
        <f t="shared" si="13"/>
        <v>18765.544989027065</v>
      </c>
      <c r="V74" s="5">
        <f t="shared" si="14"/>
        <v>0</v>
      </c>
      <c r="W74" s="4">
        <f t="shared" si="15"/>
        <v>1437.0609318996421</v>
      </c>
      <c r="X74" s="5">
        <f t="shared" si="16"/>
        <v>7.3003583064071877</v>
      </c>
    </row>
    <row r="75" spans="1:24" x14ac:dyDescent="0.3">
      <c r="A75" s="6" t="s">
        <v>30</v>
      </c>
      <c r="B75" s="7">
        <v>0.74079861111111112</v>
      </c>
      <c r="C75">
        <v>37.910166666667003</v>
      </c>
      <c r="D75">
        <v>-97.058499999999995</v>
      </c>
      <c r="E75">
        <v>63062</v>
      </c>
      <c r="F75">
        <v>34</v>
      </c>
      <c r="G75">
        <v>7</v>
      </c>
      <c r="H75" s="6" t="s">
        <v>15</v>
      </c>
      <c r="I75">
        <v>7.6</v>
      </c>
      <c r="J75">
        <v>20.3</v>
      </c>
      <c r="K75">
        <v>666.5</v>
      </c>
      <c r="L75" s="6" t="s">
        <v>32</v>
      </c>
      <c r="M75" s="6" t="s">
        <v>32</v>
      </c>
      <c r="N75" s="6" t="s">
        <v>32</v>
      </c>
      <c r="O75">
        <v>0</v>
      </c>
      <c r="P75" s="6" t="s">
        <v>168</v>
      </c>
      <c r="Q75" s="4">
        <f t="shared" si="9"/>
        <v>2558</v>
      </c>
      <c r="R75" s="7">
        <f t="shared" si="10"/>
        <v>2.9606481481481484E-2</v>
      </c>
      <c r="S75" s="5">
        <f t="shared" si="11"/>
        <v>27.992634248947912</v>
      </c>
      <c r="T75" s="5">
        <f t="shared" si="12"/>
        <v>17.391823658871335</v>
      </c>
      <c r="U75" s="5">
        <f t="shared" si="13"/>
        <v>19221.531333821018</v>
      </c>
      <c r="V75" s="5">
        <f t="shared" si="14"/>
        <v>0</v>
      </c>
      <c r="W75" s="4">
        <f t="shared" si="15"/>
        <v>1445.7466770914777</v>
      </c>
      <c r="X75" s="5">
        <f t="shared" si="16"/>
        <v>7.3444824285310375</v>
      </c>
    </row>
    <row r="76" spans="1:24" x14ac:dyDescent="0.3">
      <c r="A76" s="6" t="s">
        <v>30</v>
      </c>
      <c r="B76" s="7">
        <v>0.74134259259259261</v>
      </c>
      <c r="C76">
        <v>37.911333333332998</v>
      </c>
      <c r="D76">
        <v>-97.057000000000002</v>
      </c>
      <c r="E76">
        <v>64448</v>
      </c>
      <c r="F76">
        <v>68</v>
      </c>
      <c r="G76">
        <v>14</v>
      </c>
      <c r="H76" s="6" t="s">
        <v>15</v>
      </c>
      <c r="I76">
        <v>7.6</v>
      </c>
      <c r="J76">
        <v>20.3</v>
      </c>
      <c r="K76">
        <v>666.5</v>
      </c>
      <c r="L76" s="6" t="s">
        <v>32</v>
      </c>
      <c r="M76" s="6" t="s">
        <v>32</v>
      </c>
      <c r="N76" s="6" t="s">
        <v>32</v>
      </c>
      <c r="O76">
        <v>0</v>
      </c>
      <c r="P76" s="6" t="s">
        <v>169</v>
      </c>
      <c r="Q76" s="4">
        <f t="shared" si="9"/>
        <v>2605.0000000000009</v>
      </c>
      <c r="R76" s="7">
        <f t="shared" si="10"/>
        <v>3.0150462962962976E-2</v>
      </c>
      <c r="S76" s="5">
        <f t="shared" si="11"/>
        <v>28.034737494908203</v>
      </c>
      <c r="T76" s="5">
        <f t="shared" si="12"/>
        <v>17.417982405586464</v>
      </c>
      <c r="U76" s="5">
        <f t="shared" si="13"/>
        <v>19643.989270909533</v>
      </c>
      <c r="V76" s="5">
        <f t="shared" si="14"/>
        <v>0</v>
      </c>
      <c r="W76" s="4">
        <f t="shared" si="15"/>
        <v>1451.5854126679458</v>
      </c>
      <c r="X76" s="5">
        <f t="shared" si="16"/>
        <v>7.3741435659389261</v>
      </c>
    </row>
    <row r="77" spans="1:24" x14ac:dyDescent="0.3">
      <c r="A77" s="6" t="s">
        <v>30</v>
      </c>
      <c r="B77" s="7">
        <v>0.7418865740740741</v>
      </c>
      <c r="C77">
        <v>37.914000000000001</v>
      </c>
      <c r="D77">
        <v>-97.055166666667006</v>
      </c>
      <c r="E77">
        <v>65857</v>
      </c>
      <c r="F77">
        <v>59</v>
      </c>
      <c r="G77">
        <v>8</v>
      </c>
      <c r="H77" s="6" t="s">
        <v>16</v>
      </c>
      <c r="I77">
        <v>7.6</v>
      </c>
      <c r="J77">
        <v>20.3</v>
      </c>
      <c r="K77">
        <v>666.5</v>
      </c>
      <c r="L77" s="6" t="s">
        <v>32</v>
      </c>
      <c r="M77" s="6" t="s">
        <v>32</v>
      </c>
      <c r="N77" s="6" t="s">
        <v>32</v>
      </c>
      <c r="O77">
        <v>0</v>
      </c>
      <c r="P77" s="6" t="s">
        <v>170</v>
      </c>
      <c r="Q77" s="4">
        <f t="shared" si="9"/>
        <v>2652.0000000000023</v>
      </c>
      <c r="R77" s="7">
        <f t="shared" si="10"/>
        <v>3.0694444444444469E-2</v>
      </c>
      <c r="S77" s="5">
        <f t="shared" si="11"/>
        <v>28.015694157669774</v>
      </c>
      <c r="T77" s="5">
        <f t="shared" si="12"/>
        <v>17.406150780160228</v>
      </c>
      <c r="U77" s="5">
        <f t="shared" si="13"/>
        <v>20073.457693245549</v>
      </c>
      <c r="V77" s="5">
        <f t="shared" si="14"/>
        <v>0</v>
      </c>
      <c r="W77" s="4">
        <f t="shared" si="15"/>
        <v>1457.7375565610846</v>
      </c>
      <c r="X77" s="5">
        <f t="shared" si="16"/>
        <v>7.4053968369558465</v>
      </c>
    </row>
    <row r="78" spans="1:24" x14ac:dyDescent="0.3">
      <c r="A78" s="6" t="s">
        <v>30</v>
      </c>
      <c r="B78" s="7">
        <v>0.74243055555555559</v>
      </c>
      <c r="C78">
        <v>37.915833333332998</v>
      </c>
      <c r="D78">
        <v>-97.053833333333003</v>
      </c>
      <c r="E78">
        <v>66975</v>
      </c>
      <c r="F78">
        <v>58</v>
      </c>
      <c r="G78">
        <v>16</v>
      </c>
      <c r="H78" s="6" t="s">
        <v>16</v>
      </c>
      <c r="I78">
        <v>7.6</v>
      </c>
      <c r="J78">
        <v>20.3</v>
      </c>
      <c r="K78">
        <v>666.5</v>
      </c>
      <c r="L78" s="6" t="s">
        <v>32</v>
      </c>
      <c r="M78" s="6" t="s">
        <v>32</v>
      </c>
      <c r="N78" s="6" t="s">
        <v>32</v>
      </c>
      <c r="O78">
        <v>0</v>
      </c>
      <c r="P78" s="6" t="s">
        <v>171</v>
      </c>
      <c r="Q78" s="4">
        <f t="shared" si="9"/>
        <v>2699.0000000000032</v>
      </c>
      <c r="R78" s="7">
        <f t="shared" si="10"/>
        <v>3.1238425925925961E-2</v>
      </c>
      <c r="S78" s="5">
        <f t="shared" si="11"/>
        <v>28.010433780459955</v>
      </c>
      <c r="T78" s="5">
        <f t="shared" si="12"/>
        <v>17.40288250779977</v>
      </c>
      <c r="U78" s="5">
        <f t="shared" si="13"/>
        <v>20414.228237015363</v>
      </c>
      <c r="V78" s="5">
        <f t="shared" si="14"/>
        <v>0</v>
      </c>
      <c r="W78" s="4">
        <f t="shared" si="15"/>
        <v>1457.2063727306393</v>
      </c>
      <c r="X78" s="5">
        <f t="shared" si="16"/>
        <v>7.4026983902840726</v>
      </c>
    </row>
    <row r="79" spans="1:24" x14ac:dyDescent="0.3">
      <c r="A79" s="6" t="s">
        <v>30</v>
      </c>
      <c r="B79" s="7">
        <v>0.74297453703703709</v>
      </c>
      <c r="C79">
        <v>37.916666666666998</v>
      </c>
      <c r="D79">
        <v>-97.051333333333005</v>
      </c>
      <c r="E79">
        <v>68171</v>
      </c>
      <c r="F79">
        <v>0</v>
      </c>
      <c r="G79">
        <v>2</v>
      </c>
      <c r="H79" s="6" t="s">
        <v>15</v>
      </c>
      <c r="I79">
        <v>7.6</v>
      </c>
      <c r="J79">
        <v>20.3</v>
      </c>
      <c r="K79">
        <v>666.5</v>
      </c>
      <c r="L79" s="6" t="s">
        <v>32</v>
      </c>
      <c r="M79" s="6" t="s">
        <v>32</v>
      </c>
      <c r="N79" s="6" t="s">
        <v>32</v>
      </c>
      <c r="O79">
        <v>0</v>
      </c>
      <c r="P79" s="6" t="s">
        <v>172</v>
      </c>
      <c r="Q79" s="4">
        <f t="shared" si="9"/>
        <v>2746.0000000000041</v>
      </c>
      <c r="R79" s="7">
        <f t="shared" si="10"/>
        <v>3.1782407407407454E-2</v>
      </c>
      <c r="S79" s="5">
        <f t="shared" si="11"/>
        <v>28.151719826569519</v>
      </c>
      <c r="T79" s="5">
        <f t="shared" si="12"/>
        <v>17.490663528247641</v>
      </c>
      <c r="U79" s="5">
        <f t="shared" si="13"/>
        <v>20778.773469885393</v>
      </c>
      <c r="V79" s="5">
        <f t="shared" si="14"/>
        <v>0</v>
      </c>
      <c r="W79" s="4">
        <f t="shared" si="15"/>
        <v>1458.3976693372156</v>
      </c>
      <c r="X79" s="5">
        <f t="shared" si="16"/>
        <v>7.4087502506361025</v>
      </c>
    </row>
    <row r="80" spans="1:24" x14ac:dyDescent="0.3">
      <c r="A80" s="6" t="s">
        <v>30</v>
      </c>
      <c r="B80" s="7">
        <v>0.74351851851851847</v>
      </c>
      <c r="C80">
        <v>37.917833333333</v>
      </c>
      <c r="D80">
        <v>-97.051166666667001</v>
      </c>
      <c r="E80">
        <v>69325</v>
      </c>
      <c r="F80">
        <v>51</v>
      </c>
      <c r="G80">
        <v>15</v>
      </c>
      <c r="H80" s="6" t="s">
        <v>15</v>
      </c>
      <c r="I80">
        <v>7.6</v>
      </c>
      <c r="J80">
        <v>20.3</v>
      </c>
      <c r="K80">
        <v>666.5</v>
      </c>
      <c r="L80" s="6" t="s">
        <v>32</v>
      </c>
      <c r="M80" s="6" t="s">
        <v>32</v>
      </c>
      <c r="N80" s="6" t="s">
        <v>32</v>
      </c>
      <c r="O80">
        <v>0</v>
      </c>
      <c r="P80" s="6" t="s">
        <v>173</v>
      </c>
      <c r="Q80" s="4">
        <f t="shared" si="9"/>
        <v>2792.9999999999955</v>
      </c>
      <c r="R80" s="7">
        <f t="shared" si="10"/>
        <v>3.2326388888888835E-2</v>
      </c>
      <c r="S80" s="5">
        <f t="shared" si="11"/>
        <v>28.098730746711837</v>
      </c>
      <c r="T80" s="5">
        <f t="shared" si="12"/>
        <v>17.457741412932062</v>
      </c>
      <c r="U80" s="5">
        <f t="shared" si="13"/>
        <v>21130.516947086075</v>
      </c>
      <c r="V80" s="5">
        <f t="shared" si="14"/>
        <v>0</v>
      </c>
      <c r="W80" s="4">
        <f t="shared" si="15"/>
        <v>1458.6466165413558</v>
      </c>
      <c r="X80" s="5">
        <f t="shared" si="16"/>
        <v>7.4100149178114885</v>
      </c>
    </row>
    <row r="81" spans="1:24" x14ac:dyDescent="0.3">
      <c r="A81" s="6" t="s">
        <v>30</v>
      </c>
      <c r="B81" s="7">
        <v>0.74406249999999996</v>
      </c>
      <c r="C81">
        <v>37.918833333332998</v>
      </c>
      <c r="D81">
        <v>-97.049666666666994</v>
      </c>
      <c r="E81">
        <v>70544</v>
      </c>
      <c r="F81">
        <v>43</v>
      </c>
      <c r="G81">
        <v>8</v>
      </c>
      <c r="H81" s="6" t="s">
        <v>15</v>
      </c>
      <c r="I81">
        <v>7.5</v>
      </c>
      <c r="J81">
        <v>20.3</v>
      </c>
      <c r="K81">
        <v>666.5</v>
      </c>
      <c r="L81" s="6" t="s">
        <v>32</v>
      </c>
      <c r="M81" s="6" t="s">
        <v>32</v>
      </c>
      <c r="N81" s="6" t="s">
        <v>32</v>
      </c>
      <c r="O81">
        <v>0</v>
      </c>
      <c r="P81" s="6" t="s">
        <v>174</v>
      </c>
      <c r="Q81" s="4">
        <f t="shared" si="9"/>
        <v>2839.9999999999964</v>
      </c>
      <c r="R81" s="7">
        <f t="shared" si="10"/>
        <v>3.2870370370370328E-2</v>
      </c>
      <c r="S81" s="5">
        <f t="shared" si="11"/>
        <v>28.156827776015806</v>
      </c>
      <c r="T81" s="5">
        <f t="shared" si="12"/>
        <v>17.493837097238618</v>
      </c>
      <c r="U81" s="5">
        <f t="shared" si="13"/>
        <v>21502.072665203606</v>
      </c>
      <c r="V81" s="5">
        <f t="shared" si="14"/>
        <v>0</v>
      </c>
      <c r="W81" s="4">
        <f t="shared" si="15"/>
        <v>1460.2605633802837</v>
      </c>
      <c r="X81" s="5">
        <f t="shared" si="16"/>
        <v>7.4182138674524687</v>
      </c>
    </row>
    <row r="82" spans="1:24" x14ac:dyDescent="0.3">
      <c r="A82" s="6" t="s">
        <v>30</v>
      </c>
      <c r="B82" s="7">
        <v>0.74460648148148145</v>
      </c>
      <c r="C82">
        <v>37.920499999999997</v>
      </c>
      <c r="D82">
        <v>-97.048000000000002</v>
      </c>
      <c r="E82">
        <v>71765</v>
      </c>
      <c r="F82">
        <v>24</v>
      </c>
      <c r="G82">
        <v>7</v>
      </c>
      <c r="H82" s="6" t="s">
        <v>15</v>
      </c>
      <c r="I82">
        <v>7.5</v>
      </c>
      <c r="J82">
        <v>20.3</v>
      </c>
      <c r="K82">
        <v>666.5</v>
      </c>
      <c r="L82" s="6" t="s">
        <v>32</v>
      </c>
      <c r="M82" s="6" t="s">
        <v>32</v>
      </c>
      <c r="N82" s="6" t="s">
        <v>32</v>
      </c>
      <c r="O82">
        <v>0</v>
      </c>
      <c r="P82" s="6" t="s">
        <v>175</v>
      </c>
      <c r="Q82" s="4">
        <f t="shared" si="9"/>
        <v>2886.9999999999973</v>
      </c>
      <c r="R82" s="7">
        <f t="shared" si="10"/>
        <v>3.341435185185182E-2</v>
      </c>
      <c r="S82" s="5">
        <f t="shared" si="11"/>
        <v>28.1920418788335</v>
      </c>
      <c r="T82" s="5">
        <f t="shared" si="12"/>
        <v>17.515715619319252</v>
      </c>
      <c r="U82" s="5">
        <f t="shared" si="13"/>
        <v>21874.237990733967</v>
      </c>
      <c r="V82" s="5">
        <f t="shared" si="14"/>
        <v>0</v>
      </c>
      <c r="W82" s="4">
        <f t="shared" si="15"/>
        <v>1461.8635261517159</v>
      </c>
      <c r="X82" s="5">
        <f t="shared" si="16"/>
        <v>7.4263570173520472</v>
      </c>
    </row>
    <row r="83" spans="1:24" x14ac:dyDescent="0.3">
      <c r="A83" s="6" t="s">
        <v>30</v>
      </c>
      <c r="B83" s="7">
        <v>0.74515046296296295</v>
      </c>
      <c r="C83">
        <v>37.920166666667001</v>
      </c>
      <c r="D83">
        <v>-97.046833333332998</v>
      </c>
      <c r="E83">
        <v>73119</v>
      </c>
      <c r="F83">
        <v>201</v>
      </c>
      <c r="G83">
        <v>13</v>
      </c>
      <c r="H83" s="6" t="s">
        <v>15</v>
      </c>
      <c r="I83">
        <v>7.5</v>
      </c>
      <c r="J83">
        <v>20.3</v>
      </c>
      <c r="K83">
        <v>666.5</v>
      </c>
      <c r="L83" s="6" t="s">
        <v>32</v>
      </c>
      <c r="M83" s="6" t="s">
        <v>32</v>
      </c>
      <c r="N83" s="6" t="s">
        <v>32</v>
      </c>
      <c r="O83">
        <v>0</v>
      </c>
      <c r="P83" s="6" t="s">
        <v>176</v>
      </c>
      <c r="Q83" s="4">
        <f t="shared" si="9"/>
        <v>2933.9999999999982</v>
      </c>
      <c r="R83" s="7">
        <f t="shared" si="10"/>
        <v>3.3958333333333313E-2</v>
      </c>
      <c r="S83" s="5">
        <f t="shared" si="11"/>
        <v>28.2993841811453</v>
      </c>
      <c r="T83" s="5">
        <f t="shared" si="12"/>
        <v>17.582407391745573</v>
      </c>
      <c r="U83" s="5">
        <f t="shared" si="13"/>
        <v>22286.942209217264</v>
      </c>
      <c r="V83" s="5">
        <f t="shared" si="14"/>
        <v>0</v>
      </c>
      <c r="W83" s="4">
        <f t="shared" si="15"/>
        <v>1466.1349693251543</v>
      </c>
      <c r="X83" s="5">
        <f t="shared" si="16"/>
        <v>7.4480562125353282</v>
      </c>
    </row>
    <row r="84" spans="1:24" x14ac:dyDescent="0.3">
      <c r="A84" s="6" t="s">
        <v>30</v>
      </c>
      <c r="B84" s="7">
        <v>0.74569444444444444</v>
      </c>
      <c r="C84">
        <v>37.920666666667003</v>
      </c>
      <c r="D84">
        <v>-97.047833333333003</v>
      </c>
      <c r="E84">
        <v>74270</v>
      </c>
      <c r="F84">
        <v>1</v>
      </c>
      <c r="G84">
        <v>9</v>
      </c>
      <c r="H84" s="6" t="s">
        <v>15</v>
      </c>
      <c r="I84">
        <v>7.5</v>
      </c>
      <c r="J84">
        <v>20.3</v>
      </c>
      <c r="K84">
        <v>666.5</v>
      </c>
      <c r="L84" s="6" t="s">
        <v>32</v>
      </c>
      <c r="M84" s="6" t="s">
        <v>32</v>
      </c>
      <c r="N84" s="6" t="s">
        <v>32</v>
      </c>
      <c r="O84">
        <v>0</v>
      </c>
      <c r="P84" s="6" t="s">
        <v>177</v>
      </c>
      <c r="Q84" s="4">
        <f t="shared" si="9"/>
        <v>2980.9999999999991</v>
      </c>
      <c r="R84" s="7">
        <f t="shared" si="10"/>
        <v>3.4502314814814805E-2</v>
      </c>
      <c r="S84" s="5">
        <f t="shared" si="11"/>
        <v>28.195669170526624</v>
      </c>
      <c r="T84" s="5">
        <f t="shared" si="12"/>
        <v>17.51796925564819</v>
      </c>
      <c r="U84" s="5">
        <f t="shared" si="13"/>
        <v>22637.771275298706</v>
      </c>
      <c r="V84" s="5">
        <f t="shared" si="14"/>
        <v>0</v>
      </c>
      <c r="W84" s="4">
        <f t="shared" si="15"/>
        <v>1466.185843676619</v>
      </c>
      <c r="X84" s="5">
        <f t="shared" si="16"/>
        <v>7.4483146573834587</v>
      </c>
    </row>
    <row r="85" spans="1:24" x14ac:dyDescent="0.3">
      <c r="A85" s="6" t="s">
        <v>30</v>
      </c>
      <c r="B85" s="7">
        <v>0.74623842592592593</v>
      </c>
      <c r="C85">
        <v>37.921500000000002</v>
      </c>
      <c r="D85">
        <v>-97.048833333332993</v>
      </c>
      <c r="E85">
        <v>75403</v>
      </c>
      <c r="F85">
        <v>311</v>
      </c>
      <c r="G85">
        <v>10</v>
      </c>
      <c r="H85" s="6" t="s">
        <v>15</v>
      </c>
      <c r="I85">
        <v>7.5</v>
      </c>
      <c r="J85">
        <v>20.3</v>
      </c>
      <c r="K85">
        <v>666.5</v>
      </c>
      <c r="L85" s="6" t="s">
        <v>32</v>
      </c>
      <c r="M85" s="6" t="s">
        <v>32</v>
      </c>
      <c r="N85" s="6" t="s">
        <v>32</v>
      </c>
      <c r="O85">
        <v>0</v>
      </c>
      <c r="P85" s="6" t="s">
        <v>178</v>
      </c>
      <c r="Q85" s="4">
        <f t="shared" si="9"/>
        <v>3028</v>
      </c>
      <c r="R85" s="7">
        <f t="shared" si="10"/>
        <v>3.5046296296296298E-2</v>
      </c>
      <c r="S85" s="5">
        <f t="shared" si="11"/>
        <v>28.073782449855823</v>
      </c>
      <c r="T85" s="5">
        <f t="shared" si="12"/>
        <v>17.442241036095421</v>
      </c>
      <c r="U85" s="5">
        <f t="shared" si="13"/>
        <v>22983.113874664716</v>
      </c>
      <c r="V85" s="5">
        <f t="shared" si="14"/>
        <v>0</v>
      </c>
      <c r="W85" s="4">
        <f t="shared" si="15"/>
        <v>1465.8784676354028</v>
      </c>
      <c r="X85" s="5">
        <f t="shared" si="16"/>
        <v>7.4467531681063699</v>
      </c>
    </row>
    <row r="86" spans="1:24" x14ac:dyDescent="0.3">
      <c r="A86" s="6" t="s">
        <v>30</v>
      </c>
      <c r="B86" s="7">
        <v>0.74678240740740742</v>
      </c>
      <c r="C86">
        <v>37.923000000000002</v>
      </c>
      <c r="D86">
        <v>-97.049166666667006</v>
      </c>
      <c r="E86">
        <v>76596</v>
      </c>
      <c r="F86">
        <v>40</v>
      </c>
      <c r="G86">
        <v>10</v>
      </c>
      <c r="H86" s="6" t="s">
        <v>15</v>
      </c>
      <c r="I86">
        <v>7.5</v>
      </c>
      <c r="J86">
        <v>20.3</v>
      </c>
      <c r="K86">
        <v>666.5</v>
      </c>
      <c r="L86" s="6" t="s">
        <v>32</v>
      </c>
      <c r="M86" s="6" t="s">
        <v>32</v>
      </c>
      <c r="N86" s="6" t="s">
        <v>32</v>
      </c>
      <c r="O86">
        <v>0</v>
      </c>
      <c r="P86" s="6" t="s">
        <v>179</v>
      </c>
      <c r="Q86" s="4">
        <f t="shared" si="9"/>
        <v>3075.0000000000009</v>
      </c>
      <c r="R86" s="7">
        <f t="shared" si="10"/>
        <v>3.559027777777779E-2</v>
      </c>
      <c r="S86" s="5">
        <f t="shared" si="11"/>
        <v>27.966902634314909</v>
      </c>
      <c r="T86" s="5">
        <f t="shared" si="12"/>
        <v>17.375836606699853</v>
      </c>
      <c r="U86" s="5">
        <f t="shared" si="13"/>
        <v>23346.744696415506</v>
      </c>
      <c r="V86" s="5">
        <f t="shared" si="14"/>
        <v>0</v>
      </c>
      <c r="W86" s="4">
        <f t="shared" si="15"/>
        <v>1466.7512195121947</v>
      </c>
      <c r="X86" s="5">
        <f t="shared" si="16"/>
        <v>7.4511868015534555</v>
      </c>
    </row>
    <row r="87" spans="1:24" x14ac:dyDescent="0.3">
      <c r="A87" s="6" t="s">
        <v>30</v>
      </c>
      <c r="B87" s="7">
        <v>0.74732638888888892</v>
      </c>
      <c r="C87">
        <v>37.923000000000002</v>
      </c>
      <c r="D87">
        <v>-97.049833333332998</v>
      </c>
      <c r="E87">
        <v>77686</v>
      </c>
      <c r="F87">
        <v>299</v>
      </c>
      <c r="G87">
        <v>14</v>
      </c>
      <c r="H87" s="6" t="s">
        <v>15</v>
      </c>
      <c r="I87">
        <v>7.5</v>
      </c>
      <c r="J87">
        <v>20.3</v>
      </c>
      <c r="K87">
        <v>666.5</v>
      </c>
      <c r="L87" s="6" t="s">
        <v>32</v>
      </c>
      <c r="M87" s="6" t="s">
        <v>32</v>
      </c>
      <c r="N87" s="6" t="s">
        <v>32</v>
      </c>
      <c r="O87">
        <v>0</v>
      </c>
      <c r="P87" s="6" t="s">
        <v>180</v>
      </c>
      <c r="Q87" s="4">
        <f t="shared" si="9"/>
        <v>3122.0000000000018</v>
      </c>
      <c r="R87" s="7">
        <f t="shared" si="10"/>
        <v>3.6134259259259283E-2</v>
      </c>
      <c r="S87" s="5">
        <f t="shared" si="11"/>
        <v>27.91580161422371</v>
      </c>
      <c r="T87" s="5">
        <f t="shared" si="12"/>
        <v>17.34408754291719</v>
      </c>
      <c r="U87" s="5">
        <f t="shared" si="13"/>
        <v>23678.980736405752</v>
      </c>
      <c r="V87" s="5">
        <f t="shared" si="14"/>
        <v>0</v>
      </c>
      <c r="W87" s="4">
        <f t="shared" si="15"/>
        <v>1465.6181934657261</v>
      </c>
      <c r="X87" s="5">
        <f t="shared" si="16"/>
        <v>7.4454309592463526</v>
      </c>
    </row>
    <row r="88" spans="1:24" x14ac:dyDescent="0.3">
      <c r="A88" s="6" t="s">
        <v>30</v>
      </c>
      <c r="B88" s="7">
        <v>0.74787037037037041</v>
      </c>
      <c r="C88">
        <v>37.925666666666999</v>
      </c>
      <c r="D88">
        <v>-97.051833333332993</v>
      </c>
      <c r="E88">
        <v>78818</v>
      </c>
      <c r="F88">
        <v>325</v>
      </c>
      <c r="G88">
        <v>9</v>
      </c>
      <c r="H88" s="6" t="s">
        <v>15</v>
      </c>
      <c r="I88">
        <v>7.5</v>
      </c>
      <c r="J88">
        <v>20.3</v>
      </c>
      <c r="K88">
        <v>666.5</v>
      </c>
      <c r="L88" s="6" t="s">
        <v>32</v>
      </c>
      <c r="M88" s="6" t="s">
        <v>32</v>
      </c>
      <c r="N88" s="6" t="s">
        <v>32</v>
      </c>
      <c r="O88">
        <v>0</v>
      </c>
      <c r="P88" s="6" t="s">
        <v>181</v>
      </c>
      <c r="Q88" s="4">
        <f t="shared" si="9"/>
        <v>3169.0000000000032</v>
      </c>
      <c r="R88" s="7">
        <f t="shared" si="10"/>
        <v>3.6678240740740775E-2</v>
      </c>
      <c r="S88" s="5">
        <f t="shared" si="11"/>
        <v>27.618807190537652</v>
      </c>
      <c r="T88" s="5">
        <f t="shared" si="12"/>
        <v>17.159564907481041</v>
      </c>
      <c r="U88" s="5">
        <f t="shared" si="13"/>
        <v>24024.018532065347</v>
      </c>
      <c r="V88" s="5">
        <f t="shared" si="14"/>
        <v>0</v>
      </c>
      <c r="W88" s="4">
        <f t="shared" si="15"/>
        <v>1465.3139791732392</v>
      </c>
      <c r="X88" s="5">
        <f t="shared" si="16"/>
        <v>7.4438855318481219</v>
      </c>
    </row>
    <row r="89" spans="1:24" x14ac:dyDescent="0.3">
      <c r="A89" s="6" t="s">
        <v>30</v>
      </c>
      <c r="B89" s="7">
        <v>0.7484143518518519</v>
      </c>
      <c r="C89">
        <v>37.928166666667003</v>
      </c>
      <c r="D89">
        <v>-97.052000000000007</v>
      </c>
      <c r="E89">
        <v>80067</v>
      </c>
      <c r="F89">
        <v>60</v>
      </c>
      <c r="G89">
        <v>10</v>
      </c>
      <c r="H89" s="6" t="s">
        <v>15</v>
      </c>
      <c r="I89">
        <v>7.5</v>
      </c>
      <c r="J89">
        <v>20.3</v>
      </c>
      <c r="K89">
        <v>666.5</v>
      </c>
      <c r="L89" s="6" t="s">
        <v>32</v>
      </c>
      <c r="M89" s="6" t="s">
        <v>32</v>
      </c>
      <c r="N89" s="6" t="s">
        <v>32</v>
      </c>
      <c r="O89">
        <v>0</v>
      </c>
      <c r="P89" s="6" t="s">
        <v>182</v>
      </c>
      <c r="Q89" s="4">
        <f t="shared" si="9"/>
        <v>3216.0000000000041</v>
      </c>
      <c r="R89" s="7">
        <f t="shared" si="10"/>
        <v>3.7222222222222268E-2</v>
      </c>
      <c r="S89" s="5">
        <f t="shared" si="11"/>
        <v>27.473278965534341</v>
      </c>
      <c r="T89" s="5">
        <f t="shared" si="12"/>
        <v>17.069148221286486</v>
      </c>
      <c r="U89" s="5">
        <f t="shared" si="13"/>
        <v>24404.718361375271</v>
      </c>
      <c r="V89" s="5">
        <f t="shared" si="14"/>
        <v>0</v>
      </c>
      <c r="W89" s="4">
        <f t="shared" si="15"/>
        <v>1467.2014925373117</v>
      </c>
      <c r="X89" s="5">
        <f t="shared" si="16"/>
        <v>7.4534742163360139</v>
      </c>
    </row>
    <row r="90" spans="1:24" x14ac:dyDescent="0.3">
      <c r="A90" s="6" t="s">
        <v>30</v>
      </c>
      <c r="B90" s="7">
        <v>0.74895833333333328</v>
      </c>
      <c r="C90">
        <v>37.93</v>
      </c>
      <c r="D90">
        <v>-97.052833333332998</v>
      </c>
      <c r="E90">
        <v>81250</v>
      </c>
      <c r="F90">
        <v>324</v>
      </c>
      <c r="G90">
        <v>5</v>
      </c>
      <c r="H90" s="6" t="s">
        <v>16</v>
      </c>
      <c r="I90">
        <v>7.5</v>
      </c>
      <c r="J90">
        <v>20.3</v>
      </c>
      <c r="K90">
        <v>666.5</v>
      </c>
      <c r="L90" s="6" t="s">
        <v>32</v>
      </c>
      <c r="M90" s="6" t="s">
        <v>32</v>
      </c>
      <c r="N90" s="6" t="s">
        <v>32</v>
      </c>
      <c r="O90">
        <v>0</v>
      </c>
      <c r="P90" s="6" t="s">
        <v>183</v>
      </c>
      <c r="Q90" s="4">
        <f t="shared" si="9"/>
        <v>3262.9999999999955</v>
      </c>
      <c r="R90" s="7">
        <f t="shared" si="10"/>
        <v>3.7766203703703649E-2</v>
      </c>
      <c r="S90" s="5">
        <f t="shared" si="11"/>
        <v>27.312760686744223</v>
      </c>
      <c r="T90" s="5">
        <f t="shared" si="12"/>
        <v>16.969418214674185</v>
      </c>
      <c r="U90" s="5">
        <f t="shared" si="13"/>
        <v>24765.301146061935</v>
      </c>
      <c r="V90" s="5">
        <f t="shared" si="14"/>
        <v>0</v>
      </c>
      <c r="W90" s="4">
        <f t="shared" si="15"/>
        <v>1467.8210235979182</v>
      </c>
      <c r="X90" s="5">
        <f t="shared" si="16"/>
        <v>7.4566214723945281</v>
      </c>
    </row>
    <row r="91" spans="1:24" x14ac:dyDescent="0.3">
      <c r="A91" s="6" t="s">
        <v>30</v>
      </c>
      <c r="B91" s="7">
        <v>0.74950231481481477</v>
      </c>
      <c r="C91">
        <v>37.930833333332998</v>
      </c>
      <c r="D91">
        <v>-97.054333333333005</v>
      </c>
      <c r="E91">
        <v>82539</v>
      </c>
      <c r="F91">
        <v>308</v>
      </c>
      <c r="G91">
        <v>8</v>
      </c>
      <c r="H91" s="6" t="s">
        <v>16</v>
      </c>
      <c r="I91">
        <v>7.5</v>
      </c>
      <c r="J91">
        <v>20.3</v>
      </c>
      <c r="K91">
        <v>666.5</v>
      </c>
      <c r="L91" s="6" t="s">
        <v>32</v>
      </c>
      <c r="M91" s="6" t="s">
        <v>32</v>
      </c>
      <c r="N91" s="6" t="s">
        <v>32</v>
      </c>
      <c r="O91">
        <v>0</v>
      </c>
      <c r="P91" s="6" t="s">
        <v>184</v>
      </c>
      <c r="Q91" s="4">
        <f t="shared" si="9"/>
        <v>3309.9999999999964</v>
      </c>
      <c r="R91" s="7">
        <f t="shared" si="10"/>
        <v>3.8310185185185142E-2</v>
      </c>
      <c r="S91" s="5">
        <f t="shared" si="11"/>
        <v>27.153121434182708</v>
      </c>
      <c r="T91" s="5">
        <f t="shared" si="12"/>
        <v>16.870234347057714</v>
      </c>
      <c r="U91" s="5">
        <f t="shared" si="13"/>
        <v>25158.193123628382</v>
      </c>
      <c r="V91" s="5">
        <f t="shared" si="14"/>
        <v>0</v>
      </c>
      <c r="W91" s="4">
        <f t="shared" si="15"/>
        <v>1470.3444108761346</v>
      </c>
      <c r="X91" s="5">
        <f t="shared" si="16"/>
        <v>7.4694404356464608</v>
      </c>
    </row>
    <row r="92" spans="1:24" x14ac:dyDescent="0.3">
      <c r="A92" s="6" t="s">
        <v>30</v>
      </c>
      <c r="B92" s="7">
        <v>0.75004629629629627</v>
      </c>
      <c r="C92">
        <v>37.930999999999997</v>
      </c>
      <c r="D92">
        <v>-97.057333333333005</v>
      </c>
      <c r="E92">
        <v>83581</v>
      </c>
      <c r="F92">
        <v>273</v>
      </c>
      <c r="G92">
        <v>11</v>
      </c>
      <c r="H92" s="6" t="s">
        <v>17</v>
      </c>
      <c r="I92">
        <v>7.5</v>
      </c>
      <c r="J92">
        <v>20.3</v>
      </c>
      <c r="K92">
        <v>666.5</v>
      </c>
      <c r="L92" s="6" t="s">
        <v>32</v>
      </c>
      <c r="M92" s="6" t="s">
        <v>32</v>
      </c>
      <c r="N92" s="6" t="s">
        <v>32</v>
      </c>
      <c r="O92">
        <v>0</v>
      </c>
      <c r="P92" s="6" t="s">
        <v>185</v>
      </c>
      <c r="Q92" s="4">
        <f t="shared" si="9"/>
        <v>3356.9999999999973</v>
      </c>
      <c r="R92" s="7">
        <f t="shared" si="10"/>
        <v>3.8854166666666634E-2</v>
      </c>
      <c r="S92" s="5">
        <f t="shared" si="11"/>
        <v>26.912152628528137</v>
      </c>
      <c r="T92" s="5">
        <f t="shared" si="12"/>
        <v>16.720520428104532</v>
      </c>
      <c r="U92" s="5">
        <f t="shared" si="13"/>
        <v>25475.7985857108</v>
      </c>
      <c r="V92" s="5">
        <f t="shared" si="14"/>
        <v>0</v>
      </c>
      <c r="W92" s="4">
        <f t="shared" si="15"/>
        <v>1468.3824843610378</v>
      </c>
      <c r="X92" s="5">
        <f t="shared" si="16"/>
        <v>7.4594737277546006</v>
      </c>
    </row>
    <row r="93" spans="1:24" x14ac:dyDescent="0.3">
      <c r="A93" s="6" t="s">
        <v>30</v>
      </c>
      <c r="B93" s="7">
        <v>0.75059027777777776</v>
      </c>
      <c r="C93">
        <v>37.932666666666996</v>
      </c>
      <c r="D93">
        <v>-97.059666666666999</v>
      </c>
      <c r="E93">
        <v>84716</v>
      </c>
      <c r="F93">
        <v>219</v>
      </c>
      <c r="G93">
        <v>4</v>
      </c>
      <c r="H93" s="6" t="s">
        <v>16</v>
      </c>
      <c r="I93">
        <v>7.5</v>
      </c>
      <c r="J93">
        <v>20.3</v>
      </c>
      <c r="K93">
        <v>666.5</v>
      </c>
      <c r="L93" s="6" t="s">
        <v>32</v>
      </c>
      <c r="M93" s="6" t="s">
        <v>32</v>
      </c>
      <c r="N93" s="6" t="s">
        <v>32</v>
      </c>
      <c r="O93">
        <v>0</v>
      </c>
      <c r="P93" s="6" t="s">
        <v>186</v>
      </c>
      <c r="Q93" s="4">
        <f t="shared" si="9"/>
        <v>3403.9999999999982</v>
      </c>
      <c r="R93" s="7">
        <f t="shared" si="10"/>
        <v>3.9398148148148127E-2</v>
      </c>
      <c r="S93" s="5">
        <f t="shared" si="11"/>
        <v>26.644380152105114</v>
      </c>
      <c r="T93" s="5">
        <f t="shared" si="12"/>
        <v>16.554153388502908</v>
      </c>
      <c r="U93" s="5">
        <f t="shared" si="13"/>
        <v>25821.750792489634</v>
      </c>
      <c r="V93" s="5">
        <f t="shared" si="14"/>
        <v>0</v>
      </c>
      <c r="W93" s="4">
        <f t="shared" si="15"/>
        <v>1468.1139835487668</v>
      </c>
      <c r="X93" s="5">
        <f t="shared" si="16"/>
        <v>7.4581097270420154</v>
      </c>
    </row>
    <row r="94" spans="1:24" x14ac:dyDescent="0.3">
      <c r="A94" s="6" t="s">
        <v>30</v>
      </c>
      <c r="B94" s="7">
        <v>0.75113425925925925</v>
      </c>
      <c r="C94">
        <v>37.932166666667001</v>
      </c>
      <c r="D94">
        <v>-97.062333333333001</v>
      </c>
      <c r="E94">
        <v>84527</v>
      </c>
      <c r="F94">
        <v>260</v>
      </c>
      <c r="G94">
        <v>28</v>
      </c>
      <c r="H94" s="6" t="s">
        <v>17</v>
      </c>
      <c r="I94">
        <v>7.5</v>
      </c>
      <c r="J94">
        <v>20.3</v>
      </c>
      <c r="K94">
        <v>666.5</v>
      </c>
      <c r="L94" s="6" t="s">
        <v>32</v>
      </c>
      <c r="M94" s="6" t="s">
        <v>32</v>
      </c>
      <c r="N94" s="6" t="s">
        <v>32</v>
      </c>
      <c r="O94">
        <v>0</v>
      </c>
      <c r="P94" s="6" t="s">
        <v>187</v>
      </c>
      <c r="Q94" s="4">
        <f t="shared" si="9"/>
        <v>3450.9999999999991</v>
      </c>
      <c r="R94" s="7">
        <f t="shared" si="10"/>
        <v>3.9942129629629619E-2</v>
      </c>
      <c r="S94" s="5">
        <f t="shared" si="11"/>
        <v>26.46443919626509</v>
      </c>
      <c r="T94" s="5">
        <f t="shared" si="12"/>
        <v>16.442356072639498</v>
      </c>
      <c r="U94" s="5">
        <f t="shared" si="13"/>
        <v>25764.142891977564</v>
      </c>
      <c r="V94" s="5">
        <f t="shared" si="14"/>
        <v>0</v>
      </c>
      <c r="W94" s="4">
        <f t="shared" si="15"/>
        <v>-241.27659574467617</v>
      </c>
      <c r="X94" s="5">
        <f t="shared" si="16"/>
        <v>-1.2257000108950875</v>
      </c>
    </row>
    <row r="95" spans="1:24" x14ac:dyDescent="0.3">
      <c r="A95" s="6" t="s">
        <v>30</v>
      </c>
      <c r="B95" s="7">
        <v>0.75167824074074074</v>
      </c>
      <c r="C95">
        <v>37.935333333332999</v>
      </c>
      <c r="D95">
        <v>-97.063000000000002</v>
      </c>
      <c r="E95">
        <v>86837</v>
      </c>
      <c r="F95">
        <v>339</v>
      </c>
      <c r="G95">
        <v>19</v>
      </c>
      <c r="H95" s="6" t="s">
        <v>17</v>
      </c>
      <c r="I95">
        <v>7.5</v>
      </c>
      <c r="J95">
        <v>20.3</v>
      </c>
      <c r="K95">
        <v>666.5</v>
      </c>
      <c r="L95" s="6" t="s">
        <v>32</v>
      </c>
      <c r="M95" s="6" t="s">
        <v>32</v>
      </c>
      <c r="N95" s="6" t="s">
        <v>32</v>
      </c>
      <c r="O95">
        <v>0</v>
      </c>
      <c r="P95" s="6" t="s">
        <v>188</v>
      </c>
      <c r="Q95" s="4">
        <f t="shared" si="9"/>
        <v>3498</v>
      </c>
      <c r="R95" s="7">
        <f t="shared" si="10"/>
        <v>4.0486111111111112E-2</v>
      </c>
      <c r="S95" s="5">
        <f t="shared" si="11"/>
        <v>26.247363987376062</v>
      </c>
      <c r="T95" s="5">
        <f t="shared" si="12"/>
        <v>16.307487245356747</v>
      </c>
      <c r="U95" s="5">
        <f t="shared" si="13"/>
        <v>26468.239453791757</v>
      </c>
      <c r="V95" s="5">
        <f t="shared" si="14"/>
        <v>0</v>
      </c>
      <c r="W95" s="4">
        <f t="shared" si="15"/>
        <v>1465.0428816466554</v>
      </c>
      <c r="X95" s="5">
        <f t="shared" si="16"/>
        <v>7.4425083396664196</v>
      </c>
    </row>
    <row r="96" spans="1:24" x14ac:dyDescent="0.3">
      <c r="A96" s="6" t="s">
        <v>30</v>
      </c>
      <c r="B96" s="7">
        <v>0.75222222222222224</v>
      </c>
      <c r="C96">
        <v>37.938166666667001</v>
      </c>
      <c r="D96">
        <v>-97.063500000000005</v>
      </c>
      <c r="E96">
        <v>88004</v>
      </c>
      <c r="F96">
        <v>349</v>
      </c>
      <c r="G96">
        <v>15</v>
      </c>
      <c r="H96" s="6" t="s">
        <v>17</v>
      </c>
      <c r="I96">
        <v>7.5</v>
      </c>
      <c r="J96">
        <v>20.3</v>
      </c>
      <c r="K96">
        <v>666.5</v>
      </c>
      <c r="L96" s="6" t="s">
        <v>32</v>
      </c>
      <c r="M96" s="6" t="s">
        <v>32</v>
      </c>
      <c r="N96" s="6" t="s">
        <v>32</v>
      </c>
      <c r="O96">
        <v>0</v>
      </c>
      <c r="P96" s="6" t="s">
        <v>189</v>
      </c>
      <c r="Q96" s="4">
        <f t="shared" si="9"/>
        <v>3545.0000000000009</v>
      </c>
      <c r="R96" s="7">
        <f t="shared" si="10"/>
        <v>4.1030092592592604E-2</v>
      </c>
      <c r="S96" s="5">
        <f t="shared" si="11"/>
        <v>26.063283534689852</v>
      </c>
      <c r="T96" s="5">
        <f t="shared" si="12"/>
        <v>16.193118060102805</v>
      </c>
      <c r="U96" s="5">
        <f t="shared" si="13"/>
        <v>26823.94537917581</v>
      </c>
      <c r="V96" s="5">
        <f t="shared" si="14"/>
        <v>0</v>
      </c>
      <c r="W96" s="4">
        <f t="shared" si="15"/>
        <v>1465.3709449929474</v>
      </c>
      <c r="X96" s="5">
        <f t="shared" si="16"/>
        <v>7.4441749217312205</v>
      </c>
    </row>
    <row r="97" spans="1:24" x14ac:dyDescent="0.3">
      <c r="A97" s="6" t="s">
        <v>30</v>
      </c>
      <c r="B97" s="7">
        <v>0.75276620370370373</v>
      </c>
      <c r="C97">
        <v>37.941666666666997</v>
      </c>
      <c r="D97">
        <v>-97.063333333333006</v>
      </c>
      <c r="E97">
        <v>89131</v>
      </c>
      <c r="F97">
        <v>8</v>
      </c>
      <c r="G97">
        <v>12</v>
      </c>
      <c r="H97" s="6" t="s">
        <v>17</v>
      </c>
      <c r="I97">
        <v>7.5</v>
      </c>
      <c r="J97">
        <v>20.3</v>
      </c>
      <c r="K97">
        <v>666.5</v>
      </c>
      <c r="L97" s="6" t="s">
        <v>32</v>
      </c>
      <c r="M97" s="6" t="s">
        <v>32</v>
      </c>
      <c r="N97" s="6" t="s">
        <v>32</v>
      </c>
      <c r="O97">
        <v>0</v>
      </c>
      <c r="P97" s="6" t="s">
        <v>190</v>
      </c>
      <c r="Q97" s="4">
        <f t="shared" si="9"/>
        <v>3592.0000000000018</v>
      </c>
      <c r="R97" s="7">
        <f t="shared" si="10"/>
        <v>4.1574074074074097E-2</v>
      </c>
      <c r="S97" s="5">
        <f t="shared" si="11"/>
        <v>25.901093293048486</v>
      </c>
      <c r="T97" s="5">
        <f t="shared" si="12"/>
        <v>16.092349262971023</v>
      </c>
      <c r="U97" s="5">
        <f t="shared" si="13"/>
        <v>27167.459156303339</v>
      </c>
      <c r="V97" s="5">
        <f t="shared" si="14"/>
        <v>0</v>
      </c>
      <c r="W97" s="4">
        <f t="shared" si="15"/>
        <v>1465.0222717149213</v>
      </c>
      <c r="X97" s="5">
        <f t="shared" si="16"/>
        <v>7.4424036399400624</v>
      </c>
    </row>
    <row r="98" spans="1:24" x14ac:dyDescent="0.3">
      <c r="A98" s="6" t="s">
        <v>30</v>
      </c>
      <c r="B98" s="7">
        <v>0.75331018518518522</v>
      </c>
      <c r="C98">
        <v>37.944333333332999</v>
      </c>
      <c r="D98">
        <v>-97.062333333333001</v>
      </c>
      <c r="E98">
        <v>86027</v>
      </c>
      <c r="F98">
        <v>326</v>
      </c>
      <c r="G98">
        <v>11</v>
      </c>
      <c r="H98" s="6" t="s">
        <v>17</v>
      </c>
      <c r="I98">
        <v>7.5</v>
      </c>
      <c r="J98">
        <v>20.3</v>
      </c>
      <c r="K98">
        <v>666.5</v>
      </c>
      <c r="L98" s="6" t="s">
        <v>32</v>
      </c>
      <c r="M98" s="6" t="s">
        <v>32</v>
      </c>
      <c r="N98" s="6" t="s">
        <v>32</v>
      </c>
      <c r="O98">
        <v>89690</v>
      </c>
      <c r="P98" s="6" t="s">
        <v>191</v>
      </c>
      <c r="Q98" s="4">
        <f t="shared" si="9"/>
        <v>3639.0000000000027</v>
      </c>
      <c r="R98" s="7">
        <f t="shared" si="10"/>
        <v>4.2118055555555589E-2</v>
      </c>
      <c r="S98" s="5">
        <f t="shared" si="11"/>
        <v>25.84974538769254</v>
      </c>
      <c r="T98" s="5">
        <f t="shared" ref="T98:T129" si="17">$S98 * 0.6213</f>
        <v>16.060446809373374</v>
      </c>
      <c r="U98" s="5">
        <f t="shared" si="13"/>
        <v>26221.348451597169</v>
      </c>
      <c r="V98" s="5">
        <f t="shared" si="14"/>
        <v>27337.844428188244</v>
      </c>
      <c r="W98" s="4">
        <f t="shared" si="15"/>
        <v>-3962.5531914892849</v>
      </c>
      <c r="X98" s="5">
        <f t="shared" si="16"/>
        <v>-20.130014993747888</v>
      </c>
    </row>
    <row r="99" spans="1:24" x14ac:dyDescent="0.3">
      <c r="A99" s="6" t="s">
        <v>30</v>
      </c>
      <c r="B99" s="7">
        <v>0.75385416666666671</v>
      </c>
      <c r="C99">
        <v>37.945</v>
      </c>
      <c r="D99">
        <v>-97.064499999999995</v>
      </c>
      <c r="E99">
        <v>79342</v>
      </c>
      <c r="F99">
        <v>321</v>
      </c>
      <c r="G99">
        <v>9</v>
      </c>
      <c r="H99" s="6" t="s">
        <v>17</v>
      </c>
      <c r="I99">
        <v>7.5</v>
      </c>
      <c r="J99">
        <v>20.3</v>
      </c>
      <c r="K99">
        <v>666.5</v>
      </c>
      <c r="L99" s="6" t="s">
        <v>32</v>
      </c>
      <c r="M99" s="6" t="s">
        <v>32</v>
      </c>
      <c r="N99" s="6" t="s">
        <v>32</v>
      </c>
      <c r="O99">
        <v>89690</v>
      </c>
      <c r="P99" s="6" t="s">
        <v>191</v>
      </c>
      <c r="Q99" s="4">
        <f t="shared" si="9"/>
        <v>3686.0000000000036</v>
      </c>
      <c r="R99" s="7">
        <f t="shared" si="10"/>
        <v>4.2662037037037082E-2</v>
      </c>
      <c r="S99" s="5">
        <f t="shared" si="11"/>
        <v>25.646403807395288</v>
      </c>
      <c r="T99" s="5">
        <f t="shared" si="17"/>
        <v>15.934110685534691</v>
      </c>
      <c r="U99" s="5">
        <f t="shared" si="13"/>
        <v>24183.735674225798</v>
      </c>
      <c r="V99" s="5">
        <f t="shared" si="14"/>
        <v>27337.844428188244</v>
      </c>
      <c r="W99" s="4">
        <f t="shared" si="15"/>
        <v>-8534.0425531913243</v>
      </c>
      <c r="X99" s="5">
        <f t="shared" si="16"/>
        <v>-43.353463348326244</v>
      </c>
    </row>
    <row r="100" spans="1:24" x14ac:dyDescent="0.3">
      <c r="A100" s="6" t="s">
        <v>30</v>
      </c>
      <c r="B100" s="7">
        <v>0.7543981481481481</v>
      </c>
      <c r="C100">
        <v>37.945999999999998</v>
      </c>
      <c r="D100">
        <v>-97.064999999999998</v>
      </c>
      <c r="E100">
        <v>74545</v>
      </c>
      <c r="F100">
        <v>327</v>
      </c>
      <c r="G100">
        <v>5</v>
      </c>
      <c r="H100" s="6" t="s">
        <v>17</v>
      </c>
      <c r="I100">
        <v>7.5</v>
      </c>
      <c r="J100">
        <v>20.3</v>
      </c>
      <c r="K100">
        <v>666.5</v>
      </c>
      <c r="L100" s="6" t="s">
        <v>32</v>
      </c>
      <c r="M100" s="6" t="s">
        <v>32</v>
      </c>
      <c r="N100" s="6" t="s">
        <v>32</v>
      </c>
      <c r="O100">
        <v>89690</v>
      </c>
      <c r="P100" s="6" t="s">
        <v>191</v>
      </c>
      <c r="Q100" s="4">
        <f t="shared" si="9"/>
        <v>3732.999999999995</v>
      </c>
      <c r="R100" s="7">
        <f t="shared" si="10"/>
        <v>4.3206018518518463E-2</v>
      </c>
      <c r="S100" s="5">
        <f t="shared" si="11"/>
        <v>25.558763566254349</v>
      </c>
      <c r="T100" s="5">
        <f t="shared" si="17"/>
        <v>15.879659803713826</v>
      </c>
      <c r="U100" s="5">
        <f t="shared" si="13"/>
        <v>22721.592294562302</v>
      </c>
      <c r="V100" s="5">
        <f t="shared" si="14"/>
        <v>27337.844428188244</v>
      </c>
      <c r="W100" s="4">
        <f t="shared" si="15"/>
        <v>-6123.8297872351686</v>
      </c>
      <c r="X100" s="5">
        <f t="shared" si="16"/>
        <v>-31.109433609867349</v>
      </c>
    </row>
    <row r="101" spans="1:24" x14ac:dyDescent="0.3">
      <c r="A101" s="6" t="s">
        <v>30</v>
      </c>
      <c r="B101" s="7">
        <v>0.75494212962962959</v>
      </c>
      <c r="C101">
        <v>37.947000000000003</v>
      </c>
      <c r="D101">
        <v>-97.064499999999995</v>
      </c>
      <c r="E101">
        <v>70092</v>
      </c>
      <c r="F101">
        <v>81</v>
      </c>
      <c r="G101">
        <v>6</v>
      </c>
      <c r="H101" s="6" t="s">
        <v>17</v>
      </c>
      <c r="I101">
        <v>7.5</v>
      </c>
      <c r="J101">
        <v>20.3</v>
      </c>
      <c r="K101">
        <v>666.5</v>
      </c>
      <c r="L101" s="6" t="s">
        <v>32</v>
      </c>
      <c r="M101" s="6" t="s">
        <v>32</v>
      </c>
      <c r="N101" s="6" t="s">
        <v>32</v>
      </c>
      <c r="O101">
        <v>89690</v>
      </c>
      <c r="P101" s="6" t="s">
        <v>191</v>
      </c>
      <c r="Q101" s="4">
        <f t="shared" si="9"/>
        <v>3779.9999999999964</v>
      </c>
      <c r="R101" s="7">
        <f t="shared" si="10"/>
        <v>4.3749999999999956E-2</v>
      </c>
      <c r="S101" s="5">
        <f t="shared" si="11"/>
        <v>25.550644695498512</v>
      </c>
      <c r="T101" s="5">
        <f t="shared" si="17"/>
        <v>15.874615549313225</v>
      </c>
      <c r="U101" s="5">
        <f t="shared" si="13"/>
        <v>21364.3013899049</v>
      </c>
      <c r="V101" s="5">
        <f t="shared" si="14"/>
        <v>27337.844428188244</v>
      </c>
      <c r="W101" s="4">
        <f t="shared" si="15"/>
        <v>-5684.6808510636647</v>
      </c>
      <c r="X101" s="5">
        <f t="shared" si="16"/>
        <v>-28.878529886326831</v>
      </c>
    </row>
    <row r="102" spans="1:24" x14ac:dyDescent="0.3">
      <c r="A102" s="6" t="s">
        <v>30</v>
      </c>
      <c r="B102" s="7">
        <v>0.75548611111111108</v>
      </c>
      <c r="C102">
        <v>37.948166666666999</v>
      </c>
      <c r="D102">
        <v>-97.063166666667001</v>
      </c>
      <c r="E102">
        <v>66192</v>
      </c>
      <c r="F102">
        <v>29</v>
      </c>
      <c r="G102">
        <v>7</v>
      </c>
      <c r="H102" s="6" t="s">
        <v>17</v>
      </c>
      <c r="I102">
        <v>7.5</v>
      </c>
      <c r="J102">
        <v>20.3</v>
      </c>
      <c r="K102">
        <v>666.5</v>
      </c>
      <c r="L102" s="6" t="s">
        <v>32</v>
      </c>
      <c r="M102" s="6" t="s">
        <v>32</v>
      </c>
      <c r="N102" s="6" t="s">
        <v>32</v>
      </c>
      <c r="O102">
        <v>89690</v>
      </c>
      <c r="P102" s="6" t="s">
        <v>191</v>
      </c>
      <c r="Q102" s="4">
        <f t="shared" si="9"/>
        <v>3826.9999999999973</v>
      </c>
      <c r="R102" s="7">
        <f t="shared" si="10"/>
        <v>4.4293981481481448E-2</v>
      </c>
      <c r="S102" s="5">
        <f t="shared" si="11"/>
        <v>25.601507087003576</v>
      </c>
      <c r="T102" s="5">
        <f t="shared" si="17"/>
        <v>15.906216353155321</v>
      </c>
      <c r="U102" s="5">
        <f t="shared" si="13"/>
        <v>20175.566934893926</v>
      </c>
      <c r="V102" s="5">
        <f t="shared" si="14"/>
        <v>27337.844428188244</v>
      </c>
      <c r="W102" s="4">
        <f t="shared" si="15"/>
        <v>-4978.7234042552227</v>
      </c>
      <c r="X102" s="5">
        <f t="shared" si="16"/>
        <v>-25.292222447041485</v>
      </c>
    </row>
    <row r="103" spans="1:24" x14ac:dyDescent="0.3">
      <c r="A103" s="6" t="s">
        <v>30</v>
      </c>
      <c r="B103" s="7">
        <v>0.75603009259259257</v>
      </c>
      <c r="C103">
        <v>37.950166666667002</v>
      </c>
      <c r="D103">
        <v>-97.061666666666994</v>
      </c>
      <c r="E103">
        <v>62614</v>
      </c>
      <c r="F103">
        <v>15</v>
      </c>
      <c r="G103">
        <v>5</v>
      </c>
      <c r="H103" s="6" t="s">
        <v>17</v>
      </c>
      <c r="I103">
        <v>7.5</v>
      </c>
      <c r="J103">
        <v>20.3</v>
      </c>
      <c r="K103">
        <v>666.5</v>
      </c>
      <c r="L103" s="6" t="s">
        <v>32</v>
      </c>
      <c r="M103" s="6" t="s">
        <v>32</v>
      </c>
      <c r="N103" s="6" t="s">
        <v>32</v>
      </c>
      <c r="O103">
        <v>89690</v>
      </c>
      <c r="P103" s="6" t="s">
        <v>191</v>
      </c>
      <c r="Q103" s="4">
        <f t="shared" si="9"/>
        <v>3873.9999999999982</v>
      </c>
      <c r="R103" s="7">
        <f t="shared" si="10"/>
        <v>4.4837962962962941E-2</v>
      </c>
      <c r="S103" s="5">
        <f t="shared" si="11"/>
        <v>25.628429170888797</v>
      </c>
      <c r="T103" s="5">
        <f t="shared" si="17"/>
        <v>15.922943043873209</v>
      </c>
      <c r="U103" s="5">
        <f t="shared" si="13"/>
        <v>19084.979273347963</v>
      </c>
      <c r="V103" s="5">
        <f t="shared" si="14"/>
        <v>27337.844428188244</v>
      </c>
      <c r="W103" s="4">
        <f t="shared" si="15"/>
        <v>-4567.6595744679962</v>
      </c>
      <c r="X103" s="5">
        <f t="shared" si="16"/>
        <v>-23.203992798849853</v>
      </c>
    </row>
    <row r="104" spans="1:24" x14ac:dyDescent="0.3">
      <c r="A104" s="6" t="s">
        <v>30</v>
      </c>
      <c r="B104" s="7">
        <v>0.75657407407407407</v>
      </c>
      <c r="C104">
        <v>37.9495</v>
      </c>
      <c r="D104">
        <v>-97.057333333333005</v>
      </c>
      <c r="E104">
        <v>59281</v>
      </c>
      <c r="F104">
        <v>80</v>
      </c>
      <c r="G104">
        <v>29</v>
      </c>
      <c r="H104" s="6" t="s">
        <v>17</v>
      </c>
      <c r="I104">
        <v>7.5</v>
      </c>
      <c r="J104">
        <v>20.3</v>
      </c>
      <c r="K104">
        <v>666.5</v>
      </c>
      <c r="L104" s="6" t="s">
        <v>32</v>
      </c>
      <c r="M104" s="6" t="s">
        <v>32</v>
      </c>
      <c r="N104" s="6" t="s">
        <v>32</v>
      </c>
      <c r="O104">
        <v>89690</v>
      </c>
      <c r="P104" s="6" t="s">
        <v>191</v>
      </c>
      <c r="Q104" s="4">
        <f t="shared" si="9"/>
        <v>3920.9999999999991</v>
      </c>
      <c r="R104" s="7">
        <f t="shared" si="10"/>
        <v>4.5381944444444433E-2</v>
      </c>
      <c r="S104" s="5">
        <f t="shared" si="11"/>
        <v>26.005329207526255</v>
      </c>
      <c r="T104" s="5">
        <f t="shared" si="17"/>
        <v>16.15711103663606</v>
      </c>
      <c r="U104" s="5">
        <f t="shared" si="13"/>
        <v>18069.068519873199</v>
      </c>
      <c r="V104" s="5">
        <f t="shared" si="14"/>
        <v>27337.844428188244</v>
      </c>
      <c r="W104" s="4">
        <f t="shared" si="15"/>
        <v>-4254.8936170211937</v>
      </c>
      <c r="X104" s="5">
        <f t="shared" si="16"/>
        <v>-21.615122414356222</v>
      </c>
    </row>
    <row r="105" spans="1:24" x14ac:dyDescent="0.3">
      <c r="A105" s="6" t="s">
        <v>30</v>
      </c>
      <c r="B105" s="7">
        <v>0.75711805555555556</v>
      </c>
      <c r="C105">
        <v>37.951999999999998</v>
      </c>
      <c r="D105">
        <v>-97.049000000000007</v>
      </c>
      <c r="E105">
        <v>56186</v>
      </c>
      <c r="F105">
        <v>56</v>
      </c>
      <c r="G105">
        <v>32</v>
      </c>
      <c r="H105" s="6" t="s">
        <v>17</v>
      </c>
      <c r="I105">
        <v>7.5</v>
      </c>
      <c r="J105">
        <v>20.3</v>
      </c>
      <c r="K105">
        <v>666.5</v>
      </c>
      <c r="L105" s="6" t="s">
        <v>32</v>
      </c>
      <c r="M105" s="6" t="s">
        <v>32</v>
      </c>
      <c r="N105" s="6" t="s">
        <v>32</v>
      </c>
      <c r="O105">
        <v>89690</v>
      </c>
      <c r="P105" s="6" t="s">
        <v>191</v>
      </c>
      <c r="Q105" s="4">
        <f t="shared" si="9"/>
        <v>3968</v>
      </c>
      <c r="R105" s="7">
        <f t="shared" si="10"/>
        <v>4.5925925925925926E-2</v>
      </c>
      <c r="S105" s="5">
        <f t="shared" si="11"/>
        <v>26.564149708972582</v>
      </c>
      <c r="T105" s="5">
        <f t="shared" si="17"/>
        <v>16.504306214184666</v>
      </c>
      <c r="U105" s="5">
        <f t="shared" si="13"/>
        <v>17125.701048524748</v>
      </c>
      <c r="V105" s="5">
        <f t="shared" si="14"/>
        <v>27337.844428188244</v>
      </c>
      <c r="W105" s="4">
        <f t="shared" si="15"/>
        <v>-3951.0638297871574</v>
      </c>
      <c r="X105" s="5">
        <f t="shared" si="16"/>
        <v>-20.071648326562411</v>
      </c>
    </row>
    <row r="106" spans="1:24" x14ac:dyDescent="0.3">
      <c r="A106" s="6" t="s">
        <v>30</v>
      </c>
      <c r="B106" s="7">
        <v>0.75766203703703705</v>
      </c>
      <c r="C106">
        <v>37.953000000000003</v>
      </c>
      <c r="D106">
        <v>-97.042000000000002</v>
      </c>
      <c r="E106">
        <v>53268</v>
      </c>
      <c r="F106">
        <v>77</v>
      </c>
      <c r="G106">
        <v>29</v>
      </c>
      <c r="H106" s="6" t="s">
        <v>17</v>
      </c>
      <c r="I106">
        <v>7.5</v>
      </c>
      <c r="J106">
        <v>20.3</v>
      </c>
      <c r="K106">
        <v>666.5</v>
      </c>
      <c r="L106" s="6" t="s">
        <v>32</v>
      </c>
      <c r="M106" s="6" t="s">
        <v>32</v>
      </c>
      <c r="N106" s="6" t="s">
        <v>32</v>
      </c>
      <c r="O106">
        <v>89690</v>
      </c>
      <c r="P106" s="6" t="s">
        <v>191</v>
      </c>
      <c r="Q106" s="4">
        <f t="shared" si="9"/>
        <v>4015.0000000000009</v>
      </c>
      <c r="R106" s="7">
        <f t="shared" si="10"/>
        <v>4.6469907407407418E-2</v>
      </c>
      <c r="S106" s="5">
        <f t="shared" si="11"/>
        <v>27.088093232956094</v>
      </c>
      <c r="T106" s="5">
        <f t="shared" si="17"/>
        <v>16.829832325635621</v>
      </c>
      <c r="U106" s="5">
        <f t="shared" si="13"/>
        <v>16236.283833211412</v>
      </c>
      <c r="V106" s="5">
        <f t="shared" si="14"/>
        <v>27337.844428188244</v>
      </c>
      <c r="W106" s="4">
        <f t="shared" si="15"/>
        <v>-3725.1063829786513</v>
      </c>
      <c r="X106" s="5">
        <f t="shared" si="16"/>
        <v>-18.923770538581298</v>
      </c>
    </row>
    <row r="107" spans="1:24" x14ac:dyDescent="0.3">
      <c r="A107" s="6" t="s">
        <v>30</v>
      </c>
      <c r="B107" s="7">
        <v>0.75820601851851854</v>
      </c>
      <c r="C107">
        <v>37.954666666667002</v>
      </c>
      <c r="D107">
        <v>-97.034333333332995</v>
      </c>
      <c r="E107">
        <v>50597</v>
      </c>
      <c r="F107">
        <v>85</v>
      </c>
      <c r="G107">
        <v>25</v>
      </c>
      <c r="H107" s="6" t="s">
        <v>17</v>
      </c>
      <c r="I107">
        <v>7.5</v>
      </c>
      <c r="J107">
        <v>20.3</v>
      </c>
      <c r="K107">
        <v>666.5</v>
      </c>
      <c r="L107" s="6" t="s">
        <v>32</v>
      </c>
      <c r="M107" s="6" t="s">
        <v>32</v>
      </c>
      <c r="N107" s="6" t="s">
        <v>32</v>
      </c>
      <c r="O107">
        <v>89690</v>
      </c>
      <c r="P107" s="6" t="s">
        <v>191</v>
      </c>
      <c r="Q107" s="4">
        <f t="shared" si="9"/>
        <v>4062.0000000000018</v>
      </c>
      <c r="R107" s="7">
        <f t="shared" si="10"/>
        <v>4.7013888888888911E-2</v>
      </c>
      <c r="S107" s="5">
        <f t="shared" si="11"/>
        <v>27.643447497498734</v>
      </c>
      <c r="T107" s="5">
        <f t="shared" si="17"/>
        <v>17.174873930195961</v>
      </c>
      <c r="U107" s="5">
        <f t="shared" si="13"/>
        <v>15422.1531333821</v>
      </c>
      <c r="V107" s="5">
        <f t="shared" si="14"/>
        <v>27337.844428188244</v>
      </c>
      <c r="W107" s="4">
        <f t="shared" si="15"/>
        <v>-3409.7872340424869</v>
      </c>
      <c r="X107" s="5">
        <f t="shared" si="16"/>
        <v>-17.321929783602002</v>
      </c>
    </row>
    <row r="108" spans="1:24" x14ac:dyDescent="0.3">
      <c r="A108" s="6" t="s">
        <v>30</v>
      </c>
      <c r="B108" s="7">
        <v>0.75875000000000004</v>
      </c>
      <c r="C108">
        <v>37.954000000000001</v>
      </c>
      <c r="D108">
        <v>-97.026499999999999</v>
      </c>
      <c r="E108">
        <v>48084</v>
      </c>
      <c r="F108">
        <v>91</v>
      </c>
      <c r="G108">
        <v>32</v>
      </c>
      <c r="H108" s="6" t="s">
        <v>17</v>
      </c>
      <c r="I108">
        <v>7.5</v>
      </c>
      <c r="J108">
        <v>20.3</v>
      </c>
      <c r="K108">
        <v>666.5</v>
      </c>
      <c r="L108" s="6" t="s">
        <v>32</v>
      </c>
      <c r="M108" s="6" t="s">
        <v>32</v>
      </c>
      <c r="N108" s="6" t="s">
        <v>32</v>
      </c>
      <c r="O108">
        <v>89690</v>
      </c>
      <c r="P108" s="6" t="s">
        <v>191</v>
      </c>
      <c r="Q108" s="4">
        <f t="shared" si="9"/>
        <v>4109.0000000000027</v>
      </c>
      <c r="R108" s="7">
        <f t="shared" si="10"/>
        <v>4.7557870370370403E-2</v>
      </c>
      <c r="S108" s="5">
        <f t="shared" si="11"/>
        <v>28.310660860325722</v>
      </c>
      <c r="T108" s="5">
        <f t="shared" si="17"/>
        <v>17.589413592520369</v>
      </c>
      <c r="U108" s="5">
        <f t="shared" si="13"/>
        <v>14656.181419166056</v>
      </c>
      <c r="V108" s="5">
        <f t="shared" si="14"/>
        <v>27337.844428188244</v>
      </c>
      <c r="W108" s="4">
        <f t="shared" si="15"/>
        <v>-3208.0851063829164</v>
      </c>
      <c r="X108" s="5">
        <f t="shared" si="16"/>
        <v>-16.297270515234679</v>
      </c>
    </row>
    <row r="109" spans="1:24" x14ac:dyDescent="0.3">
      <c r="A109" s="6" t="s">
        <v>30</v>
      </c>
      <c r="B109" s="7">
        <v>0.75929398148148153</v>
      </c>
      <c r="C109">
        <v>37.954166666667</v>
      </c>
      <c r="D109">
        <v>-97.018333333333004</v>
      </c>
      <c r="E109">
        <v>45736</v>
      </c>
      <c r="F109">
        <v>99</v>
      </c>
      <c r="G109">
        <v>29</v>
      </c>
      <c r="H109" s="6" t="s">
        <v>17</v>
      </c>
      <c r="I109">
        <v>7.5</v>
      </c>
      <c r="J109">
        <v>20.3</v>
      </c>
      <c r="K109">
        <v>666.5</v>
      </c>
      <c r="L109" s="6" t="s">
        <v>32</v>
      </c>
      <c r="M109" s="6" t="s">
        <v>32</v>
      </c>
      <c r="N109" s="6" t="s">
        <v>32</v>
      </c>
      <c r="O109">
        <v>89690</v>
      </c>
      <c r="P109" s="6" t="s">
        <v>191</v>
      </c>
      <c r="Q109" s="4">
        <f t="shared" si="9"/>
        <v>4156.0000000000036</v>
      </c>
      <c r="R109" s="7">
        <f t="shared" si="10"/>
        <v>4.8101851851851896E-2</v>
      </c>
      <c r="S109" s="5">
        <f t="shared" si="11"/>
        <v>28.973803839999899</v>
      </c>
      <c r="T109" s="5">
        <f t="shared" si="17"/>
        <v>18.001424325791938</v>
      </c>
      <c r="U109" s="5">
        <f t="shared" si="13"/>
        <v>13940.502316508167</v>
      </c>
      <c r="V109" s="5">
        <f t="shared" si="14"/>
        <v>27337.844428188244</v>
      </c>
      <c r="W109" s="4">
        <f t="shared" si="15"/>
        <v>-2997.44680851058</v>
      </c>
      <c r="X109" s="5">
        <f t="shared" si="16"/>
        <v>-15.227214950167539</v>
      </c>
    </row>
    <row r="110" spans="1:24" x14ac:dyDescent="0.3">
      <c r="A110" s="6" t="s">
        <v>30</v>
      </c>
      <c r="B110" s="7">
        <v>0.75983796296296291</v>
      </c>
      <c r="C110">
        <v>37.953000000000003</v>
      </c>
      <c r="D110">
        <v>-97.009500000000003</v>
      </c>
      <c r="E110">
        <v>43491</v>
      </c>
      <c r="F110">
        <v>98</v>
      </c>
      <c r="G110">
        <v>36</v>
      </c>
      <c r="H110" s="6" t="s">
        <v>17</v>
      </c>
      <c r="I110">
        <v>7.5</v>
      </c>
      <c r="J110">
        <v>20.3</v>
      </c>
      <c r="K110">
        <v>666.5</v>
      </c>
      <c r="L110" s="6" t="s">
        <v>32</v>
      </c>
      <c r="M110" s="6" t="s">
        <v>32</v>
      </c>
      <c r="N110" s="6" t="s">
        <v>32</v>
      </c>
      <c r="O110">
        <v>89690</v>
      </c>
      <c r="P110" s="6" t="s">
        <v>191</v>
      </c>
      <c r="Q110" s="4">
        <f t="shared" si="9"/>
        <v>4202.9999999999955</v>
      </c>
      <c r="R110" s="7">
        <f t="shared" si="10"/>
        <v>4.8645833333333277E-2</v>
      </c>
      <c r="S110" s="5">
        <f t="shared" si="11"/>
        <v>29.745156547599475</v>
      </c>
      <c r="T110" s="5">
        <f t="shared" si="17"/>
        <v>18.480665763023552</v>
      </c>
      <c r="U110" s="5">
        <f t="shared" si="13"/>
        <v>13256.217995610827</v>
      </c>
      <c r="V110" s="5">
        <f t="shared" si="14"/>
        <v>27337.844428188244</v>
      </c>
      <c r="W110" s="4">
        <f t="shared" si="15"/>
        <v>-2865.95744680901</v>
      </c>
      <c r="X110" s="5">
        <f t="shared" si="16"/>
        <v>-14.559240870158751</v>
      </c>
    </row>
    <row r="111" spans="1:24" x14ac:dyDescent="0.3">
      <c r="A111" s="6" t="s">
        <v>30</v>
      </c>
      <c r="B111" s="7">
        <v>0.7603819444444444</v>
      </c>
      <c r="C111">
        <v>37.951000000000001</v>
      </c>
      <c r="D111">
        <v>-97.000333333333003</v>
      </c>
      <c r="E111">
        <v>41367</v>
      </c>
      <c r="F111">
        <v>100</v>
      </c>
      <c r="G111">
        <v>28</v>
      </c>
      <c r="H111" s="6" t="s">
        <v>18</v>
      </c>
      <c r="I111">
        <v>7.5</v>
      </c>
      <c r="J111">
        <v>20.3</v>
      </c>
      <c r="K111">
        <v>666.5</v>
      </c>
      <c r="L111" s="6" t="s">
        <v>32</v>
      </c>
      <c r="M111" s="6" t="s">
        <v>32</v>
      </c>
      <c r="N111" s="6" t="s">
        <v>32</v>
      </c>
      <c r="O111">
        <v>89690</v>
      </c>
      <c r="P111" s="6" t="s">
        <v>192</v>
      </c>
      <c r="Q111" s="4">
        <f t="shared" si="9"/>
        <v>4249.9999999999964</v>
      </c>
      <c r="R111" s="7">
        <f t="shared" si="10"/>
        <v>4.918981481481477E-2</v>
      </c>
      <c r="S111" s="5">
        <f t="shared" si="11"/>
        <v>30.576348752686016</v>
      </c>
      <c r="T111" s="5">
        <f t="shared" si="17"/>
        <v>18.997085480043822</v>
      </c>
      <c r="U111" s="5">
        <f t="shared" si="13"/>
        <v>12608.814923189466</v>
      </c>
      <c r="V111" s="5">
        <f t="shared" si="14"/>
        <v>27337.844428188244</v>
      </c>
      <c r="W111" s="4">
        <f t="shared" si="15"/>
        <v>-2711.4893617020753</v>
      </c>
      <c r="X111" s="5">
        <f t="shared" si="16"/>
        <v>-13.774533455773364</v>
      </c>
    </row>
    <row r="112" spans="1:24" x14ac:dyDescent="0.3">
      <c r="A112" s="6" t="s">
        <v>30</v>
      </c>
      <c r="B112" s="7">
        <v>0.76092592592592589</v>
      </c>
      <c r="C112">
        <v>37.945999999999998</v>
      </c>
      <c r="D112">
        <v>-96.994333333333003</v>
      </c>
      <c r="E112">
        <v>39329</v>
      </c>
      <c r="F112">
        <v>145</v>
      </c>
      <c r="G112">
        <v>49</v>
      </c>
      <c r="H112" s="6" t="s">
        <v>17</v>
      </c>
      <c r="I112">
        <v>7.5</v>
      </c>
      <c r="J112">
        <v>20.3</v>
      </c>
      <c r="K112">
        <v>666.5</v>
      </c>
      <c r="L112" s="6" t="s">
        <v>32</v>
      </c>
      <c r="M112" s="6" t="s">
        <v>32</v>
      </c>
      <c r="N112" s="6" t="s">
        <v>32</v>
      </c>
      <c r="O112">
        <v>89690</v>
      </c>
      <c r="P112" s="6" t="s">
        <v>191</v>
      </c>
      <c r="Q112" s="4">
        <f t="shared" si="9"/>
        <v>4296.9999999999973</v>
      </c>
      <c r="R112" s="7">
        <f t="shared" si="10"/>
        <v>4.9733796296296262E-2</v>
      </c>
      <c r="S112" s="5">
        <f t="shared" si="11"/>
        <v>31.263078586704001</v>
      </c>
      <c r="T112" s="5">
        <f t="shared" si="17"/>
        <v>19.423750725919195</v>
      </c>
      <c r="U112" s="5">
        <f t="shared" si="13"/>
        <v>11987.624969519629</v>
      </c>
      <c r="V112" s="5">
        <f t="shared" si="14"/>
        <v>27337.844428188244</v>
      </c>
      <c r="W112" s="4">
        <f t="shared" si="15"/>
        <v>-2601.7021276595242</v>
      </c>
      <c r="X112" s="5">
        <f t="shared" si="16"/>
        <v>-13.216807524889884</v>
      </c>
    </row>
    <row r="113" spans="1:24" x14ac:dyDescent="0.3">
      <c r="A113" s="6" t="s">
        <v>30</v>
      </c>
      <c r="B113" s="7">
        <v>0.76146990740740739</v>
      </c>
      <c r="C113">
        <v>37.939666666667001</v>
      </c>
      <c r="D113">
        <v>-96.987333333332998</v>
      </c>
      <c r="E113">
        <v>37419</v>
      </c>
      <c r="F113">
        <v>157</v>
      </c>
      <c r="G113">
        <v>35</v>
      </c>
      <c r="H113" s="6" t="s">
        <v>17</v>
      </c>
      <c r="I113">
        <v>7.5</v>
      </c>
      <c r="J113">
        <v>20.3</v>
      </c>
      <c r="K113">
        <v>666.5</v>
      </c>
      <c r="L113" s="6" t="s">
        <v>32</v>
      </c>
      <c r="M113" s="6" t="s">
        <v>32</v>
      </c>
      <c r="N113" s="6" t="s">
        <v>32</v>
      </c>
      <c r="O113">
        <v>89690</v>
      </c>
      <c r="P113" s="6" t="s">
        <v>191</v>
      </c>
      <c r="Q113" s="4">
        <f t="shared" si="9"/>
        <v>4343.9999999999982</v>
      </c>
      <c r="R113" s="7">
        <f t="shared" si="10"/>
        <v>5.0277777777777755E-2</v>
      </c>
      <c r="S113" s="5">
        <f t="shared" si="11"/>
        <v>32.089150946741569</v>
      </c>
      <c r="T113" s="5">
        <f t="shared" si="17"/>
        <v>19.936989483210535</v>
      </c>
      <c r="U113" s="5">
        <f t="shared" si="13"/>
        <v>11405.449890270665</v>
      </c>
      <c r="V113" s="5">
        <f t="shared" si="14"/>
        <v>27337.844428188244</v>
      </c>
      <c r="W113" s="4">
        <f t="shared" si="15"/>
        <v>-2438.297872340378</v>
      </c>
      <c r="X113" s="5">
        <f t="shared" si="16"/>
        <v>-12.386703813807495</v>
      </c>
    </row>
    <row r="114" spans="1:24" x14ac:dyDescent="0.3">
      <c r="A114" s="6" t="s">
        <v>30</v>
      </c>
      <c r="B114" s="7">
        <v>0.76201388888888888</v>
      </c>
      <c r="C114">
        <v>37.9315</v>
      </c>
      <c r="D114">
        <v>-96.983500000000006</v>
      </c>
      <c r="E114">
        <v>35570</v>
      </c>
      <c r="F114">
        <v>153</v>
      </c>
      <c r="G114">
        <v>43</v>
      </c>
      <c r="H114" s="6" t="s">
        <v>17</v>
      </c>
      <c r="I114">
        <v>7.5</v>
      </c>
      <c r="J114">
        <v>20.3</v>
      </c>
      <c r="K114">
        <v>666.5</v>
      </c>
      <c r="L114" s="6" t="s">
        <v>32</v>
      </c>
      <c r="M114" s="6" t="s">
        <v>32</v>
      </c>
      <c r="N114" s="6" t="s">
        <v>32</v>
      </c>
      <c r="O114">
        <v>89690</v>
      </c>
      <c r="P114" s="6" t="s">
        <v>191</v>
      </c>
      <c r="Q114" s="4">
        <f t="shared" si="9"/>
        <v>4390.9999999999991</v>
      </c>
      <c r="R114" s="7">
        <f t="shared" si="10"/>
        <v>5.0821759259259247E-2</v>
      </c>
      <c r="S114" s="5">
        <f t="shared" si="11"/>
        <v>32.742441413975001</v>
      </c>
      <c r="T114" s="5">
        <f t="shared" si="17"/>
        <v>20.342878850502668</v>
      </c>
      <c r="U114" s="5">
        <f t="shared" si="13"/>
        <v>10841.867837112899</v>
      </c>
      <c r="V114" s="5">
        <f t="shared" si="14"/>
        <v>27337.844428188244</v>
      </c>
      <c r="W114" s="4">
        <f t="shared" si="15"/>
        <v>-2360.4255319148479</v>
      </c>
      <c r="X114" s="5">
        <f t="shared" si="16"/>
        <v>-11.991107513994796</v>
      </c>
    </row>
    <row r="115" spans="1:24" x14ac:dyDescent="0.3">
      <c r="A115" s="6" t="s">
        <v>30</v>
      </c>
      <c r="B115" s="7">
        <v>0.76255787037037037</v>
      </c>
      <c r="C115">
        <v>37.923333333332998</v>
      </c>
      <c r="D115">
        <v>-96.979333333333003</v>
      </c>
      <c r="E115">
        <v>33987</v>
      </c>
      <c r="F115">
        <v>156</v>
      </c>
      <c r="G115">
        <v>35</v>
      </c>
      <c r="H115" s="6" t="s">
        <v>17</v>
      </c>
      <c r="I115">
        <v>7.5</v>
      </c>
      <c r="J115">
        <v>20.3</v>
      </c>
      <c r="K115">
        <v>666.5</v>
      </c>
      <c r="L115" s="6" t="s">
        <v>32</v>
      </c>
      <c r="M115" s="6" t="s">
        <v>32</v>
      </c>
      <c r="N115" s="6" t="s">
        <v>32</v>
      </c>
      <c r="O115">
        <v>89690</v>
      </c>
      <c r="P115" s="6" t="s">
        <v>191</v>
      </c>
      <c r="Q115" s="4">
        <f t="shared" si="9"/>
        <v>4438</v>
      </c>
      <c r="R115" s="7">
        <f t="shared" si="10"/>
        <v>5.136574074074074E-2</v>
      </c>
      <c r="S115" s="5">
        <f t="shared" si="11"/>
        <v>33.437809146325911</v>
      </c>
      <c r="T115" s="5">
        <f t="shared" si="17"/>
        <v>20.774910822612288</v>
      </c>
      <c r="U115" s="5">
        <f t="shared" si="13"/>
        <v>10359.363569861009</v>
      </c>
      <c r="V115" s="5">
        <f t="shared" si="14"/>
        <v>27337.844428188244</v>
      </c>
      <c r="W115" s="4">
        <f t="shared" si="15"/>
        <v>-2020.851063829748</v>
      </c>
      <c r="X115" s="5">
        <f t="shared" si="16"/>
        <v>-10.266048239401711</v>
      </c>
    </row>
    <row r="116" spans="1:24" x14ac:dyDescent="0.3">
      <c r="A116" s="6" t="s">
        <v>30</v>
      </c>
      <c r="B116" s="7">
        <v>0.76310185185185186</v>
      </c>
      <c r="C116">
        <v>37.915833333332998</v>
      </c>
      <c r="D116">
        <v>-96.975166666666993</v>
      </c>
      <c r="E116">
        <v>32130</v>
      </c>
      <c r="F116">
        <v>155</v>
      </c>
      <c r="G116">
        <v>28</v>
      </c>
      <c r="H116" s="6" t="s">
        <v>17</v>
      </c>
      <c r="I116">
        <v>7.5</v>
      </c>
      <c r="J116">
        <v>20.3</v>
      </c>
      <c r="K116">
        <v>666.5</v>
      </c>
      <c r="L116" s="6" t="s">
        <v>32</v>
      </c>
      <c r="M116" s="6" t="s">
        <v>32</v>
      </c>
      <c r="N116" s="6" t="s">
        <v>32</v>
      </c>
      <c r="O116">
        <v>89690</v>
      </c>
      <c r="P116" s="6" t="s">
        <v>191</v>
      </c>
      <c r="Q116" s="4">
        <f t="shared" si="9"/>
        <v>4485.0000000000009</v>
      </c>
      <c r="R116" s="7">
        <f t="shared" si="10"/>
        <v>5.1909722222222232E-2</v>
      </c>
      <c r="S116" s="5">
        <f t="shared" si="11"/>
        <v>34.115784616075445</v>
      </c>
      <c r="T116" s="5">
        <f t="shared" si="17"/>
        <v>21.196136981967673</v>
      </c>
      <c r="U116" s="5">
        <f t="shared" si="13"/>
        <v>9793.3430870519387</v>
      </c>
      <c r="V116" s="5">
        <f t="shared" si="14"/>
        <v>27337.844428188244</v>
      </c>
      <c r="W116" s="4">
        <f t="shared" si="15"/>
        <v>-2370.6382978722945</v>
      </c>
      <c r="X116" s="5">
        <f t="shared" si="16"/>
        <v>-12.042988995937446</v>
      </c>
    </row>
    <row r="117" spans="1:24" x14ac:dyDescent="0.3">
      <c r="A117" s="6" t="s">
        <v>30</v>
      </c>
      <c r="B117" s="7">
        <v>0.76364583333333336</v>
      </c>
      <c r="C117">
        <v>37.909333333333002</v>
      </c>
      <c r="D117">
        <v>-96.969333333332997</v>
      </c>
      <c r="E117">
        <v>30502</v>
      </c>
      <c r="F117">
        <v>149</v>
      </c>
      <c r="G117">
        <v>40</v>
      </c>
      <c r="H117" s="6" t="s">
        <v>17</v>
      </c>
      <c r="I117">
        <v>7.5</v>
      </c>
      <c r="J117">
        <v>20.3</v>
      </c>
      <c r="K117">
        <v>666.5</v>
      </c>
      <c r="L117" s="6" t="s">
        <v>32</v>
      </c>
      <c r="M117" s="6" t="s">
        <v>32</v>
      </c>
      <c r="N117" s="6" t="s">
        <v>32</v>
      </c>
      <c r="O117">
        <v>89690</v>
      </c>
      <c r="P117" s="6" t="s">
        <v>191</v>
      </c>
      <c r="Q117" s="4">
        <f t="shared" si="9"/>
        <v>4532.0000000000018</v>
      </c>
      <c r="R117" s="7">
        <f t="shared" si="10"/>
        <v>5.2453703703703725E-2</v>
      </c>
      <c r="S117" s="5">
        <f t="shared" si="11"/>
        <v>34.887596626299462</v>
      </c>
      <c r="T117" s="5">
        <f t="shared" si="17"/>
        <v>21.675663783919855</v>
      </c>
      <c r="U117" s="5">
        <f t="shared" si="13"/>
        <v>9297.12265301146</v>
      </c>
      <c r="V117" s="5">
        <f t="shared" si="14"/>
        <v>27337.844428188244</v>
      </c>
      <c r="W117" s="4">
        <f t="shared" si="15"/>
        <v>-2078.2978723403853</v>
      </c>
      <c r="X117" s="5">
        <f t="shared" si="16"/>
        <v>-10.557881575329112</v>
      </c>
    </row>
    <row r="118" spans="1:24" x14ac:dyDescent="0.3">
      <c r="A118" s="6" t="s">
        <v>30</v>
      </c>
      <c r="B118" s="7">
        <v>0.76418981481481485</v>
      </c>
      <c r="C118">
        <v>37.904000000000003</v>
      </c>
      <c r="D118">
        <v>-96.963166666666993</v>
      </c>
      <c r="E118">
        <v>28882</v>
      </c>
      <c r="F118">
        <v>116</v>
      </c>
      <c r="G118">
        <v>30</v>
      </c>
      <c r="H118" s="6" t="s">
        <v>17</v>
      </c>
      <c r="I118">
        <v>7.4</v>
      </c>
      <c r="J118">
        <v>20.3</v>
      </c>
      <c r="K118">
        <v>666.5</v>
      </c>
      <c r="L118" s="6" t="s">
        <v>32</v>
      </c>
      <c r="M118" s="6" t="s">
        <v>32</v>
      </c>
      <c r="N118" s="6" t="s">
        <v>32</v>
      </c>
      <c r="O118">
        <v>89690</v>
      </c>
      <c r="P118" s="6" t="s">
        <v>193</v>
      </c>
      <c r="Q118" s="4">
        <f t="shared" si="9"/>
        <v>4579.0000000000027</v>
      </c>
      <c r="R118" s="7">
        <f t="shared" si="10"/>
        <v>5.2997685185185217E-2</v>
      </c>
      <c r="S118" s="5">
        <f t="shared" si="11"/>
        <v>35.633534485436293</v>
      </c>
      <c r="T118" s="5">
        <f t="shared" si="17"/>
        <v>22.139114975801569</v>
      </c>
      <c r="U118" s="5">
        <f t="shared" si="13"/>
        <v>8803.3406486222866</v>
      </c>
      <c r="V118" s="5">
        <f t="shared" si="14"/>
        <v>27337.844428188244</v>
      </c>
      <c r="W118" s="4">
        <f t="shared" si="15"/>
        <v>-2068.0851063829386</v>
      </c>
      <c r="X118" s="5">
        <f t="shared" si="16"/>
        <v>-10.506000093386463</v>
      </c>
    </row>
    <row r="119" spans="1:24" x14ac:dyDescent="0.3">
      <c r="A119" s="6" t="s">
        <v>30</v>
      </c>
      <c r="B119" s="7">
        <v>0.76473379629629634</v>
      </c>
      <c r="C119">
        <v>37.899500000000003</v>
      </c>
      <c r="D119">
        <v>-96.957499999999996</v>
      </c>
      <c r="E119">
        <v>27326</v>
      </c>
      <c r="F119">
        <v>134</v>
      </c>
      <c r="G119">
        <v>23</v>
      </c>
      <c r="H119" s="6" t="s">
        <v>17</v>
      </c>
      <c r="I119">
        <v>7.4</v>
      </c>
      <c r="J119">
        <v>20.3</v>
      </c>
      <c r="K119">
        <v>666.5</v>
      </c>
      <c r="L119" s="6" t="s">
        <v>32</v>
      </c>
      <c r="M119" s="6" t="s">
        <v>32</v>
      </c>
      <c r="N119" s="6" t="s">
        <v>32</v>
      </c>
      <c r="O119">
        <v>89690</v>
      </c>
      <c r="P119" s="6" t="s">
        <v>193</v>
      </c>
      <c r="Q119" s="4">
        <f t="shared" si="9"/>
        <v>4626.0000000000036</v>
      </c>
      <c r="R119" s="7">
        <f t="shared" si="10"/>
        <v>5.354166666666671E-2</v>
      </c>
      <c r="S119" s="5">
        <f t="shared" si="11"/>
        <v>36.30122811946655</v>
      </c>
      <c r="T119" s="5">
        <f t="shared" si="17"/>
        <v>22.553953030624566</v>
      </c>
      <c r="U119" s="5">
        <f t="shared" si="13"/>
        <v>8329.0660814435505</v>
      </c>
      <c r="V119" s="5">
        <f t="shared" si="14"/>
        <v>27337.844428188244</v>
      </c>
      <c r="W119" s="4">
        <f t="shared" si="15"/>
        <v>-1986.3829787233658</v>
      </c>
      <c r="X119" s="5">
        <f t="shared" si="16"/>
        <v>-10.090948237845272</v>
      </c>
    </row>
    <row r="120" spans="1:24" x14ac:dyDescent="0.3">
      <c r="A120" s="6" t="s">
        <v>30</v>
      </c>
      <c r="B120" s="7">
        <v>0.76527777777777772</v>
      </c>
      <c r="C120">
        <v>37.895000000000003</v>
      </c>
      <c r="D120">
        <v>-96.951999999999998</v>
      </c>
      <c r="E120">
        <v>25829</v>
      </c>
      <c r="F120">
        <v>140</v>
      </c>
      <c r="G120">
        <v>35</v>
      </c>
      <c r="H120" s="6" t="s">
        <v>17</v>
      </c>
      <c r="I120">
        <v>7.4</v>
      </c>
      <c r="J120">
        <v>20.3</v>
      </c>
      <c r="K120">
        <v>666.5</v>
      </c>
      <c r="L120" s="6" t="s">
        <v>32</v>
      </c>
      <c r="M120" s="6" t="s">
        <v>32</v>
      </c>
      <c r="N120" s="6" t="s">
        <v>32</v>
      </c>
      <c r="O120">
        <v>89690</v>
      </c>
      <c r="P120" s="6" t="s">
        <v>193</v>
      </c>
      <c r="Q120" s="4">
        <f t="shared" si="9"/>
        <v>4672.9999999999955</v>
      </c>
      <c r="R120" s="7">
        <f t="shared" si="10"/>
        <v>5.4085648148148091E-2</v>
      </c>
      <c r="S120" s="5">
        <f t="shared" si="11"/>
        <v>36.957320930705478</v>
      </c>
      <c r="T120" s="5">
        <f t="shared" si="17"/>
        <v>22.961583494247311</v>
      </c>
      <c r="U120" s="5">
        <f t="shared" si="13"/>
        <v>7872.7749329431845</v>
      </c>
      <c r="V120" s="5">
        <f t="shared" si="14"/>
        <v>27337.844428188244</v>
      </c>
      <c r="W120" s="4">
        <f t="shared" si="15"/>
        <v>-1911.0638297875669</v>
      </c>
      <c r="X120" s="5">
        <f t="shared" si="16"/>
        <v>-9.7083223085201116</v>
      </c>
    </row>
    <row r="121" spans="1:24" x14ac:dyDescent="0.3">
      <c r="A121" s="6" t="s">
        <v>30</v>
      </c>
      <c r="B121" s="7">
        <v>0.76582175925925922</v>
      </c>
      <c r="C121">
        <v>37.890166666667</v>
      </c>
      <c r="D121">
        <v>-96.946333333333001</v>
      </c>
      <c r="E121">
        <v>24359</v>
      </c>
      <c r="F121">
        <v>139</v>
      </c>
      <c r="G121">
        <v>30</v>
      </c>
      <c r="H121" s="6" t="s">
        <v>17</v>
      </c>
      <c r="I121">
        <v>7.4</v>
      </c>
      <c r="J121">
        <v>20.3</v>
      </c>
      <c r="K121">
        <v>666.5</v>
      </c>
      <c r="L121" s="6" t="s">
        <v>32</v>
      </c>
      <c r="M121" s="6" t="s">
        <v>32</v>
      </c>
      <c r="N121" s="6" t="s">
        <v>32</v>
      </c>
      <c r="O121">
        <v>89690</v>
      </c>
      <c r="P121" s="6" t="s">
        <v>193</v>
      </c>
      <c r="Q121" s="4">
        <f t="shared" si="9"/>
        <v>4719.9999999999964</v>
      </c>
      <c r="R121" s="7">
        <f t="shared" si="10"/>
        <v>5.4629629629629584E-2</v>
      </c>
      <c r="S121" s="5">
        <f t="shared" si="11"/>
        <v>37.644845424267736</v>
      </c>
      <c r="T121" s="5">
        <f t="shared" si="17"/>
        <v>23.388742462097543</v>
      </c>
      <c r="U121" s="5">
        <f t="shared" si="13"/>
        <v>7424.7134845159717</v>
      </c>
      <c r="V121" s="5">
        <f t="shared" si="14"/>
        <v>27337.844428188244</v>
      </c>
      <c r="W121" s="4">
        <f t="shared" si="15"/>
        <v>-1876.5957446808147</v>
      </c>
      <c r="X121" s="5">
        <f t="shared" si="16"/>
        <v>-9.5332223069617914</v>
      </c>
    </row>
    <row r="122" spans="1:24" x14ac:dyDescent="0.3">
      <c r="A122" s="6" t="s">
        <v>30</v>
      </c>
      <c r="B122" s="7">
        <v>0.76636574074074071</v>
      </c>
      <c r="C122">
        <v>37.885166666666997</v>
      </c>
      <c r="D122">
        <v>-96.944000000000003</v>
      </c>
      <c r="E122">
        <v>22951</v>
      </c>
      <c r="F122">
        <v>177</v>
      </c>
      <c r="G122">
        <v>23</v>
      </c>
      <c r="H122" s="6" t="s">
        <v>17</v>
      </c>
      <c r="I122">
        <v>7.4</v>
      </c>
      <c r="J122">
        <v>20.3</v>
      </c>
      <c r="K122">
        <v>666.5</v>
      </c>
      <c r="L122" s="6" t="s">
        <v>32</v>
      </c>
      <c r="M122" s="6" t="s">
        <v>32</v>
      </c>
      <c r="N122" s="6" t="s">
        <v>32</v>
      </c>
      <c r="O122">
        <v>89690</v>
      </c>
      <c r="P122" s="6" t="s">
        <v>193</v>
      </c>
      <c r="Q122" s="4">
        <f t="shared" si="9"/>
        <v>4766.9999999999973</v>
      </c>
      <c r="R122" s="7">
        <f t="shared" si="10"/>
        <v>5.5173611111111076E-2</v>
      </c>
      <c r="S122" s="5">
        <f t="shared" si="11"/>
        <v>38.08391942146347</v>
      </c>
      <c r="T122" s="5">
        <f t="shared" si="17"/>
        <v>23.661539136555252</v>
      </c>
      <c r="U122" s="5">
        <f t="shared" si="13"/>
        <v>6995.5498658863689</v>
      </c>
      <c r="V122" s="5">
        <f t="shared" si="14"/>
        <v>27337.844428188244</v>
      </c>
      <c r="W122" s="4">
        <f t="shared" si="15"/>
        <v>-1797.4468085106034</v>
      </c>
      <c r="X122" s="5">
        <f t="shared" si="16"/>
        <v>-9.1311408219062589</v>
      </c>
    </row>
    <row r="123" spans="1:24" x14ac:dyDescent="0.3">
      <c r="A123" s="6" t="s">
        <v>30</v>
      </c>
      <c r="B123" s="7">
        <v>0.76656250000000004</v>
      </c>
      <c r="C123">
        <v>37.883499999999998</v>
      </c>
      <c r="D123">
        <v>-96.943166666666997</v>
      </c>
      <c r="E123">
        <v>22443</v>
      </c>
      <c r="F123">
        <v>144</v>
      </c>
      <c r="G123">
        <v>25</v>
      </c>
      <c r="H123" s="6" t="s">
        <v>17</v>
      </c>
      <c r="I123">
        <v>7.4</v>
      </c>
      <c r="J123">
        <v>20.3</v>
      </c>
      <c r="K123">
        <v>666.5</v>
      </c>
      <c r="L123" s="6" t="s">
        <v>32</v>
      </c>
      <c r="M123" s="6" t="s">
        <v>32</v>
      </c>
      <c r="N123" s="6" t="s">
        <v>32</v>
      </c>
      <c r="O123">
        <v>89690</v>
      </c>
      <c r="P123" s="6" t="s">
        <v>193</v>
      </c>
      <c r="Q123" s="4">
        <f t="shared" si="9"/>
        <v>4784.0000000000027</v>
      </c>
      <c r="R123" s="7">
        <f t="shared" si="10"/>
        <v>5.5370370370370403E-2</v>
      </c>
      <c r="S123" s="5">
        <f t="shared" si="11"/>
        <v>38.235503078040132</v>
      </c>
      <c r="T123" s="5">
        <f t="shared" si="17"/>
        <v>23.755718062386332</v>
      </c>
      <c r="U123" s="5">
        <f t="shared" si="13"/>
        <v>6840.7095830285289</v>
      </c>
      <c r="V123" s="5">
        <f t="shared" si="14"/>
        <v>27337.844428188244</v>
      </c>
      <c r="W123" s="4">
        <f t="shared" si="15"/>
        <v>-1792.9411764700126</v>
      </c>
      <c r="X123" s="5">
        <f t="shared" si="16"/>
        <v>-9.1082519328111662</v>
      </c>
    </row>
    <row r="124" spans="1:24" x14ac:dyDescent="0.3">
      <c r="A124" s="6" t="s">
        <v>30</v>
      </c>
      <c r="B124" s="7">
        <v>0.76675925925925925</v>
      </c>
      <c r="C124">
        <v>37.881500000000003</v>
      </c>
      <c r="D124">
        <v>-96.942499999999995</v>
      </c>
      <c r="E124">
        <v>21947</v>
      </c>
      <c r="F124">
        <v>159</v>
      </c>
      <c r="G124">
        <v>28</v>
      </c>
      <c r="H124" s="6" t="s">
        <v>17</v>
      </c>
      <c r="I124">
        <v>7.4</v>
      </c>
      <c r="J124">
        <v>20.3</v>
      </c>
      <c r="K124">
        <v>666.5</v>
      </c>
      <c r="L124" s="6" t="s">
        <v>32</v>
      </c>
      <c r="M124" s="6" t="s">
        <v>32</v>
      </c>
      <c r="N124" s="6" t="s">
        <v>32</v>
      </c>
      <c r="O124">
        <v>89690</v>
      </c>
      <c r="P124" s="6" t="s">
        <v>193</v>
      </c>
      <c r="Q124" s="4">
        <f t="shared" si="9"/>
        <v>4800.9999999999991</v>
      </c>
      <c r="R124" s="7">
        <f t="shared" si="10"/>
        <v>5.5567129629629619E-2</v>
      </c>
      <c r="S124" s="5">
        <f t="shared" si="11"/>
        <v>38.392233153456125</v>
      </c>
      <c r="T124" s="5">
        <f t="shared" si="17"/>
        <v>23.853094458242289</v>
      </c>
      <c r="U124" s="5">
        <f t="shared" si="13"/>
        <v>6689.5269446476468</v>
      </c>
      <c r="V124" s="5">
        <f t="shared" si="14"/>
        <v>27337.844428188244</v>
      </c>
      <c r="W124" s="4">
        <f t="shared" si="15"/>
        <v>-1750.5882352944923</v>
      </c>
      <c r="X124" s="5">
        <f t="shared" si="16"/>
        <v>-8.8930963753479446</v>
      </c>
    </row>
    <row r="125" spans="1:24" x14ac:dyDescent="0.3">
      <c r="A125" s="6" t="s">
        <v>30</v>
      </c>
      <c r="B125" s="7">
        <v>0.76695601851851847</v>
      </c>
      <c r="C125">
        <v>37.880000000000003</v>
      </c>
      <c r="D125">
        <v>-96.941666666667004</v>
      </c>
      <c r="E125">
        <v>21462</v>
      </c>
      <c r="F125">
        <v>163</v>
      </c>
      <c r="G125">
        <v>14</v>
      </c>
      <c r="H125" s="6" t="s">
        <v>17</v>
      </c>
      <c r="I125">
        <v>7.4</v>
      </c>
      <c r="J125">
        <v>20.3</v>
      </c>
      <c r="K125">
        <v>666.5</v>
      </c>
      <c r="L125" s="6" t="s">
        <v>32</v>
      </c>
      <c r="M125" s="6" t="s">
        <v>32</v>
      </c>
      <c r="N125" s="6" t="s">
        <v>32</v>
      </c>
      <c r="O125">
        <v>89690</v>
      </c>
      <c r="P125" s="6" t="s">
        <v>193</v>
      </c>
      <c r="Q125" s="4">
        <f t="shared" si="9"/>
        <v>4817.9999999999955</v>
      </c>
      <c r="R125" s="7">
        <f t="shared" si="10"/>
        <v>5.5763888888888835E-2</v>
      </c>
      <c r="S125" s="5">
        <f t="shared" si="11"/>
        <v>38.535967941451723</v>
      </c>
      <c r="T125" s="5">
        <f t="shared" si="17"/>
        <v>23.942396882023953</v>
      </c>
      <c r="U125" s="5">
        <f t="shared" si="13"/>
        <v>6541.6971470373073</v>
      </c>
      <c r="V125" s="5">
        <f t="shared" si="14"/>
        <v>27337.844428188244</v>
      </c>
      <c r="W125" s="4">
        <f t="shared" si="15"/>
        <v>-1711.7647058827192</v>
      </c>
      <c r="X125" s="5">
        <f t="shared" si="16"/>
        <v>-8.695870447668856</v>
      </c>
    </row>
    <row r="126" spans="1:24" x14ac:dyDescent="0.3">
      <c r="A126" s="6" t="s">
        <v>30</v>
      </c>
      <c r="B126" s="7">
        <v>0.76715277777777779</v>
      </c>
      <c r="C126">
        <v>37.878833333332999</v>
      </c>
      <c r="D126">
        <v>-96.9405</v>
      </c>
      <c r="E126">
        <v>20952</v>
      </c>
      <c r="F126">
        <v>147</v>
      </c>
      <c r="G126">
        <v>25</v>
      </c>
      <c r="H126" s="6" t="s">
        <v>17</v>
      </c>
      <c r="I126">
        <v>7.4</v>
      </c>
      <c r="J126">
        <v>20.3</v>
      </c>
      <c r="K126">
        <v>666.5</v>
      </c>
      <c r="L126" s="6" t="s">
        <v>32</v>
      </c>
      <c r="M126" s="6" t="s">
        <v>32</v>
      </c>
      <c r="N126" s="6" t="s">
        <v>32</v>
      </c>
      <c r="O126">
        <v>89690</v>
      </c>
      <c r="P126" s="6" t="s">
        <v>193</v>
      </c>
      <c r="Q126" s="4">
        <f t="shared" si="9"/>
        <v>4835.0000000000009</v>
      </c>
      <c r="R126" s="7">
        <f t="shared" si="10"/>
        <v>5.5960648148148162E-2</v>
      </c>
      <c r="S126" s="5">
        <f t="shared" si="11"/>
        <v>38.687931029433962</v>
      </c>
      <c r="T126" s="5">
        <f t="shared" si="17"/>
        <v>24.03681154858732</v>
      </c>
      <c r="U126" s="5">
        <f t="shared" si="13"/>
        <v>6386.2472567666418</v>
      </c>
      <c r="V126" s="5">
        <f t="shared" si="14"/>
        <v>27337.844428188244</v>
      </c>
      <c r="W126" s="4">
        <f t="shared" si="15"/>
        <v>-1799.999999999422</v>
      </c>
      <c r="X126" s="5">
        <f t="shared" si="16"/>
        <v>-9.1441111923891629</v>
      </c>
    </row>
    <row r="127" spans="1:24" x14ac:dyDescent="0.3">
      <c r="A127" s="6" t="s">
        <v>30</v>
      </c>
      <c r="B127" s="7">
        <v>0.76734953703703701</v>
      </c>
      <c r="C127">
        <v>37.877833333333001</v>
      </c>
      <c r="D127">
        <v>-96.939166666667006</v>
      </c>
      <c r="E127">
        <v>20470</v>
      </c>
      <c r="F127">
        <v>140</v>
      </c>
      <c r="G127">
        <v>23</v>
      </c>
      <c r="H127" s="6" t="s">
        <v>17</v>
      </c>
      <c r="I127">
        <v>7.4</v>
      </c>
      <c r="J127">
        <v>20.3</v>
      </c>
      <c r="K127">
        <v>666.5</v>
      </c>
      <c r="L127" s="6" t="s">
        <v>32</v>
      </c>
      <c r="M127" s="6" t="s">
        <v>32</v>
      </c>
      <c r="N127" s="6" t="s">
        <v>32</v>
      </c>
      <c r="O127">
        <v>89690</v>
      </c>
      <c r="P127" s="6" t="s">
        <v>193</v>
      </c>
      <c r="Q127" s="4">
        <f t="shared" si="9"/>
        <v>4851.9999999999973</v>
      </c>
      <c r="R127" s="7">
        <f t="shared" si="10"/>
        <v>5.6157407407407378E-2</v>
      </c>
      <c r="S127" s="5">
        <f t="shared" si="11"/>
        <v>38.843938253396409</v>
      </c>
      <c r="T127" s="5">
        <f t="shared" si="17"/>
        <v>24.133738836835189</v>
      </c>
      <c r="U127" s="5">
        <f t="shared" si="13"/>
        <v>6239.3318702755423</v>
      </c>
      <c r="V127" s="5">
        <f t="shared" si="14"/>
        <v>27337.844428188244</v>
      </c>
      <c r="W127" s="4">
        <f t="shared" si="15"/>
        <v>-1701.1764705885994</v>
      </c>
      <c r="X127" s="5">
        <f t="shared" si="16"/>
        <v>-8.6420815583018342</v>
      </c>
    </row>
    <row r="128" spans="1:24" x14ac:dyDescent="0.3">
      <c r="A128" s="6" t="s">
        <v>30</v>
      </c>
      <c r="B128" s="7">
        <v>0.76754629629629634</v>
      </c>
      <c r="C128">
        <v>37.876833333333003</v>
      </c>
      <c r="D128">
        <v>-96.937666666666999</v>
      </c>
      <c r="E128">
        <v>19973</v>
      </c>
      <c r="F128">
        <v>108</v>
      </c>
      <c r="G128">
        <v>21</v>
      </c>
      <c r="H128" s="6" t="s">
        <v>17</v>
      </c>
      <c r="I128">
        <v>7.4</v>
      </c>
      <c r="J128">
        <v>20.3</v>
      </c>
      <c r="K128">
        <v>666.5</v>
      </c>
      <c r="L128" s="6" t="s">
        <v>32</v>
      </c>
      <c r="M128" s="6" t="s">
        <v>32</v>
      </c>
      <c r="N128" s="6" t="s">
        <v>32</v>
      </c>
      <c r="O128">
        <v>89690</v>
      </c>
      <c r="P128" s="6" t="s">
        <v>193</v>
      </c>
      <c r="Q128" s="4">
        <f t="shared" si="9"/>
        <v>4869.0000000000036</v>
      </c>
      <c r="R128" s="7">
        <f t="shared" si="10"/>
        <v>5.6354166666666705E-2</v>
      </c>
      <c r="S128" s="5">
        <f t="shared" si="11"/>
        <v>39.012818492499214</v>
      </c>
      <c r="T128" s="5">
        <f t="shared" si="17"/>
        <v>24.238664129389761</v>
      </c>
      <c r="U128" s="5">
        <f t="shared" si="13"/>
        <v>6087.8444281882466</v>
      </c>
      <c r="V128" s="5">
        <f t="shared" si="14"/>
        <v>27337.844428188244</v>
      </c>
      <c r="W128" s="4">
        <f t="shared" si="15"/>
        <v>-1754.1176470581665</v>
      </c>
      <c r="X128" s="5">
        <f t="shared" si="16"/>
        <v>-8.9110260051317081</v>
      </c>
    </row>
    <row r="129" spans="1:24" x14ac:dyDescent="0.3">
      <c r="A129" s="6" t="s">
        <v>30</v>
      </c>
      <c r="B129" s="7">
        <v>0.76774305555555555</v>
      </c>
      <c r="C129">
        <v>37.875833333332999</v>
      </c>
      <c r="D129">
        <v>-96.935666666667004</v>
      </c>
      <c r="E129">
        <v>19516</v>
      </c>
      <c r="F129">
        <v>128</v>
      </c>
      <c r="G129">
        <v>17</v>
      </c>
      <c r="H129" s="6" t="s">
        <v>17</v>
      </c>
      <c r="I129">
        <v>7.4</v>
      </c>
      <c r="J129">
        <v>20.3</v>
      </c>
      <c r="K129">
        <v>666.5</v>
      </c>
      <c r="L129" s="6" t="s">
        <v>32</v>
      </c>
      <c r="M129" s="6" t="s">
        <v>32</v>
      </c>
      <c r="N129" s="6" t="s">
        <v>32</v>
      </c>
      <c r="O129">
        <v>89690</v>
      </c>
      <c r="P129" s="6" t="s">
        <v>193</v>
      </c>
      <c r="Q129" s="4">
        <f t="shared" si="9"/>
        <v>4886</v>
      </c>
      <c r="R129" s="7">
        <f t="shared" si="10"/>
        <v>5.6550925925925921E-2</v>
      </c>
      <c r="S129" s="5">
        <f t="shared" si="11"/>
        <v>39.220200874846078</v>
      </c>
      <c r="T129" s="5">
        <f t="shared" si="17"/>
        <v>24.367510803541869</v>
      </c>
      <c r="U129" s="5">
        <f t="shared" si="13"/>
        <v>5948.5491343574731</v>
      </c>
      <c r="V129" s="5">
        <f t="shared" si="14"/>
        <v>27337.844428188244</v>
      </c>
      <c r="W129" s="4">
        <f t="shared" si="15"/>
        <v>-1612.9411764709334</v>
      </c>
      <c r="X129" s="5">
        <f t="shared" si="16"/>
        <v>-8.1938408135766352</v>
      </c>
    </row>
    <row r="130" spans="1:24" x14ac:dyDescent="0.3">
      <c r="A130" s="6" t="s">
        <v>30</v>
      </c>
      <c r="B130" s="7">
        <v>0.76793981481481477</v>
      </c>
      <c r="C130">
        <v>37.875</v>
      </c>
      <c r="D130">
        <v>-96.933666666666994</v>
      </c>
      <c r="E130">
        <v>19062</v>
      </c>
      <c r="F130">
        <v>120</v>
      </c>
      <c r="G130">
        <v>27</v>
      </c>
      <c r="H130" s="6" t="s">
        <v>17</v>
      </c>
      <c r="I130">
        <v>7.4</v>
      </c>
      <c r="J130">
        <v>20.3</v>
      </c>
      <c r="K130">
        <v>666.5</v>
      </c>
      <c r="L130" s="6" t="s">
        <v>32</v>
      </c>
      <c r="M130" s="6" t="s">
        <v>32</v>
      </c>
      <c r="N130" s="6" t="s">
        <v>32</v>
      </c>
      <c r="O130">
        <v>89690</v>
      </c>
      <c r="P130" s="6" t="s">
        <v>193</v>
      </c>
      <c r="Q130" s="4">
        <f t="shared" ref="Q130:Q172" si="18">($B130-$B$2) *86400</f>
        <v>4902.9999999999955</v>
      </c>
      <c r="R130" s="7">
        <f t="shared" ref="R130:R172" si="19">($B130-$B$2)</f>
        <v>5.6747685185185137E-2</v>
      </c>
      <c r="S130" s="5">
        <f t="shared" ref="S130:S172" si="20">ACOS(COS(RADIANS(90-$C$2)) *COS(RADIANS(90-$C130)) +SIN(RADIANS(90-$C$2)) *SIN(RADIANS(90-$C130)) *COS(RADIANS($D$2-$D130))) *6371</f>
        <v>39.418673722249736</v>
      </c>
      <c r="T130" s="5">
        <f t="shared" ref="T130:T161" si="21">$S130 * 0.6213</f>
        <v>24.490821983633758</v>
      </c>
      <c r="U130" s="5">
        <f t="shared" ref="U130:U172" si="22">$E130 / 3.2808</f>
        <v>5810.1682516459396</v>
      </c>
      <c r="V130" s="5">
        <f t="shared" ref="V130:V172" si="23">$O130 / 3.2808</f>
        <v>27337.844428188244</v>
      </c>
      <c r="W130" s="4">
        <f t="shared" ref="W130:W172" si="24">IF($E130&gt;$E129,($E130-$E$2) / ($Q130/60),($E130-$E129) / (($Q130-$Q129)/60))</f>
        <v>-1602.3529411768991</v>
      </c>
      <c r="X130" s="5">
        <f t="shared" ref="X130:X172" si="25">$W130 / 3.2808 / 60</f>
        <v>-8.1400519242100451</v>
      </c>
    </row>
    <row r="131" spans="1:24" x14ac:dyDescent="0.3">
      <c r="A131" s="6" t="s">
        <v>30</v>
      </c>
      <c r="B131" s="7">
        <v>0.7681365740740741</v>
      </c>
      <c r="C131">
        <v>37.873833333333003</v>
      </c>
      <c r="D131">
        <v>-96.932166666667001</v>
      </c>
      <c r="E131">
        <v>18632</v>
      </c>
      <c r="F131">
        <v>121</v>
      </c>
      <c r="G131">
        <v>22</v>
      </c>
      <c r="H131" s="6" t="s">
        <v>17</v>
      </c>
      <c r="I131">
        <v>7.4</v>
      </c>
      <c r="J131">
        <v>20.3</v>
      </c>
      <c r="K131">
        <v>666.5</v>
      </c>
      <c r="L131" s="6" t="s">
        <v>32</v>
      </c>
      <c r="M131" s="6" t="s">
        <v>32</v>
      </c>
      <c r="N131" s="6" t="s">
        <v>32</v>
      </c>
      <c r="O131">
        <v>89690</v>
      </c>
      <c r="P131" s="6" t="s">
        <v>193</v>
      </c>
      <c r="Q131" s="4">
        <f t="shared" si="18"/>
        <v>4920.0000000000018</v>
      </c>
      <c r="R131" s="7">
        <f t="shared" si="19"/>
        <v>5.6944444444444464E-2</v>
      </c>
      <c r="S131" s="5">
        <f t="shared" si="20"/>
        <v>39.59652942938213</v>
      </c>
      <c r="T131" s="5">
        <f t="shared" si="21"/>
        <v>24.601323734475116</v>
      </c>
      <c r="U131" s="5">
        <f t="shared" si="22"/>
        <v>5679.1026578883193</v>
      </c>
      <c r="V131" s="5">
        <f t="shared" si="23"/>
        <v>27337.844428188244</v>
      </c>
      <c r="W131" s="4">
        <f t="shared" si="24"/>
        <v>-1517.6470588229608</v>
      </c>
      <c r="X131" s="5">
        <f t="shared" si="25"/>
        <v>-7.7097408092688813</v>
      </c>
    </row>
    <row r="132" spans="1:24" x14ac:dyDescent="0.3">
      <c r="A132" s="6" t="s">
        <v>30</v>
      </c>
      <c r="B132" s="7">
        <v>0.76833333333333331</v>
      </c>
      <c r="C132">
        <v>37.872333333333003</v>
      </c>
      <c r="D132">
        <v>-96.930666666666994</v>
      </c>
      <c r="E132">
        <v>18183</v>
      </c>
      <c r="F132">
        <v>145</v>
      </c>
      <c r="G132">
        <v>9</v>
      </c>
      <c r="H132" s="6" t="s">
        <v>18</v>
      </c>
      <c r="I132">
        <v>7.4</v>
      </c>
      <c r="J132">
        <v>20.3</v>
      </c>
      <c r="K132">
        <v>666.5</v>
      </c>
      <c r="L132" s="6" t="s">
        <v>32</v>
      </c>
      <c r="M132" s="6" t="s">
        <v>32</v>
      </c>
      <c r="N132" s="6" t="s">
        <v>32</v>
      </c>
      <c r="O132">
        <v>89690</v>
      </c>
      <c r="P132" s="6" t="s">
        <v>194</v>
      </c>
      <c r="Q132" s="4">
        <f t="shared" si="18"/>
        <v>4936.9999999999982</v>
      </c>
      <c r="R132" s="7">
        <f t="shared" si="19"/>
        <v>5.714120370370368E-2</v>
      </c>
      <c r="S132" s="5">
        <f t="shared" si="20"/>
        <v>39.792373792668251</v>
      </c>
      <c r="T132" s="5">
        <f t="shared" si="21"/>
        <v>24.723001837384782</v>
      </c>
      <c r="U132" s="5">
        <f t="shared" si="22"/>
        <v>5542.2457937088511</v>
      </c>
      <c r="V132" s="5">
        <f t="shared" si="23"/>
        <v>27337.844428188244</v>
      </c>
      <c r="W132" s="4">
        <f t="shared" si="24"/>
        <v>-1584.7058823532802</v>
      </c>
      <c r="X132" s="5">
        <f t="shared" si="25"/>
        <v>-8.0504037752645701</v>
      </c>
    </row>
    <row r="133" spans="1:24" x14ac:dyDescent="0.3">
      <c r="A133" s="6" t="s">
        <v>30</v>
      </c>
      <c r="B133" s="7">
        <v>0.76853009259259264</v>
      </c>
      <c r="C133">
        <v>37.871166666667001</v>
      </c>
      <c r="D133">
        <v>-96.929166666667001</v>
      </c>
      <c r="E133">
        <v>17698</v>
      </c>
      <c r="F133">
        <v>117</v>
      </c>
      <c r="G133">
        <v>20</v>
      </c>
      <c r="H133" s="6" t="s">
        <v>17</v>
      </c>
      <c r="I133">
        <v>7.4</v>
      </c>
      <c r="J133">
        <v>20.3</v>
      </c>
      <c r="K133">
        <v>666.5</v>
      </c>
      <c r="L133" s="6" t="s">
        <v>32</v>
      </c>
      <c r="M133" s="6" t="s">
        <v>32</v>
      </c>
      <c r="N133" s="6" t="s">
        <v>32</v>
      </c>
      <c r="O133">
        <v>89690</v>
      </c>
      <c r="P133" s="6" t="s">
        <v>193</v>
      </c>
      <c r="Q133" s="4">
        <f t="shared" si="18"/>
        <v>4954.0000000000036</v>
      </c>
      <c r="R133" s="7">
        <f t="shared" si="19"/>
        <v>5.7337962962963007E-2</v>
      </c>
      <c r="S133" s="5">
        <f t="shared" si="20"/>
        <v>39.970402148836342</v>
      </c>
      <c r="T133" s="5">
        <f t="shared" si="21"/>
        <v>24.833610855072017</v>
      </c>
      <c r="U133" s="5">
        <f t="shared" si="22"/>
        <v>5394.4159960985126</v>
      </c>
      <c r="V133" s="5">
        <f t="shared" si="23"/>
        <v>27337.844428188244</v>
      </c>
      <c r="W133" s="4">
        <f t="shared" si="24"/>
        <v>-1711.7647058818034</v>
      </c>
      <c r="X133" s="5">
        <f t="shared" si="25"/>
        <v>-8.6958704476642037</v>
      </c>
    </row>
    <row r="134" spans="1:24" x14ac:dyDescent="0.3">
      <c r="A134" s="6" t="s">
        <v>30</v>
      </c>
      <c r="B134" s="7">
        <v>0.76872685185185186</v>
      </c>
      <c r="C134">
        <v>37.869833333332998</v>
      </c>
      <c r="D134">
        <v>-96.927666666666994</v>
      </c>
      <c r="E134">
        <v>17263</v>
      </c>
      <c r="F134">
        <v>146</v>
      </c>
      <c r="G134">
        <v>19</v>
      </c>
      <c r="H134" s="6" t="s">
        <v>17</v>
      </c>
      <c r="I134">
        <v>7.4</v>
      </c>
      <c r="J134">
        <v>20.3</v>
      </c>
      <c r="K134">
        <v>666.5</v>
      </c>
      <c r="L134" s="6" t="s">
        <v>32</v>
      </c>
      <c r="M134" s="6" t="s">
        <v>32</v>
      </c>
      <c r="N134" s="6" t="s">
        <v>32</v>
      </c>
      <c r="O134">
        <v>89690</v>
      </c>
      <c r="P134" s="6" t="s">
        <v>193</v>
      </c>
      <c r="Q134" s="4">
        <f t="shared" si="18"/>
        <v>4971</v>
      </c>
      <c r="R134" s="7">
        <f t="shared" si="19"/>
        <v>5.7534722222222223E-2</v>
      </c>
      <c r="S134" s="5">
        <f t="shared" si="20"/>
        <v>40.157506469864899</v>
      </c>
      <c r="T134" s="5">
        <f t="shared" si="21"/>
        <v>24.949858769727062</v>
      </c>
      <c r="U134" s="5">
        <f t="shared" si="22"/>
        <v>5261.8263838088269</v>
      </c>
      <c r="V134" s="5">
        <f t="shared" si="23"/>
        <v>27337.844428188244</v>
      </c>
      <c r="W134" s="4">
        <f t="shared" si="24"/>
        <v>-1535.2941176473873</v>
      </c>
      <c r="X134" s="5">
        <f t="shared" si="25"/>
        <v>-7.7993889582184588</v>
      </c>
    </row>
    <row r="135" spans="1:24" x14ac:dyDescent="0.3">
      <c r="A135" s="6" t="s">
        <v>30</v>
      </c>
      <c r="B135" s="7">
        <v>0.76892361111111107</v>
      </c>
      <c r="C135">
        <v>37.868000000000002</v>
      </c>
      <c r="D135">
        <v>-96.926166666667001</v>
      </c>
      <c r="E135">
        <v>16820</v>
      </c>
      <c r="F135">
        <v>144</v>
      </c>
      <c r="G135">
        <v>19</v>
      </c>
      <c r="H135" s="6" t="s">
        <v>17</v>
      </c>
      <c r="I135">
        <v>7.4</v>
      </c>
      <c r="J135">
        <v>20.3</v>
      </c>
      <c r="K135">
        <v>666.5</v>
      </c>
      <c r="L135" s="6" t="s">
        <v>32</v>
      </c>
      <c r="M135" s="6" t="s">
        <v>32</v>
      </c>
      <c r="N135" s="6" t="s">
        <v>32</v>
      </c>
      <c r="O135">
        <v>89690</v>
      </c>
      <c r="P135" s="6" t="s">
        <v>193</v>
      </c>
      <c r="Q135" s="4">
        <f t="shared" si="18"/>
        <v>4987.9999999999964</v>
      </c>
      <c r="R135" s="7">
        <f t="shared" si="19"/>
        <v>5.7731481481481439E-2</v>
      </c>
      <c r="S135" s="5">
        <f t="shared" si="20"/>
        <v>40.371874725191837</v>
      </c>
      <c r="T135" s="5">
        <f t="shared" si="21"/>
        <v>25.083045766761686</v>
      </c>
      <c r="U135" s="5">
        <f t="shared" si="22"/>
        <v>5126.7983418678368</v>
      </c>
      <c r="V135" s="5">
        <f t="shared" si="23"/>
        <v>27337.844428188244</v>
      </c>
      <c r="W135" s="4">
        <f t="shared" si="24"/>
        <v>-1563.5294117650403</v>
      </c>
      <c r="X135" s="5">
        <f t="shared" si="25"/>
        <v>-7.9428259965305221</v>
      </c>
    </row>
    <row r="136" spans="1:24" x14ac:dyDescent="0.3">
      <c r="A136" s="6" t="s">
        <v>30</v>
      </c>
      <c r="B136" s="7">
        <v>0.7691203703703704</v>
      </c>
      <c r="C136">
        <v>37.866833333332998</v>
      </c>
      <c r="D136">
        <v>-96.924833333332998</v>
      </c>
      <c r="E136">
        <v>16342</v>
      </c>
      <c r="F136">
        <v>160</v>
      </c>
      <c r="G136">
        <v>13</v>
      </c>
      <c r="H136" s="6" t="s">
        <v>17</v>
      </c>
      <c r="I136">
        <v>7.4</v>
      </c>
      <c r="J136">
        <v>20.3</v>
      </c>
      <c r="K136">
        <v>666.5</v>
      </c>
      <c r="L136" s="6" t="s">
        <v>32</v>
      </c>
      <c r="M136" s="6" t="s">
        <v>32</v>
      </c>
      <c r="N136" s="6" t="s">
        <v>32</v>
      </c>
      <c r="O136">
        <v>89690</v>
      </c>
      <c r="P136" s="6" t="s">
        <v>193</v>
      </c>
      <c r="Q136" s="4">
        <f t="shared" si="18"/>
        <v>5005.0000000000018</v>
      </c>
      <c r="R136" s="7">
        <f t="shared" si="19"/>
        <v>5.7928240740740766E-2</v>
      </c>
      <c r="S136" s="5">
        <f t="shared" si="20"/>
        <v>40.537439039007907</v>
      </c>
      <c r="T136" s="5">
        <f t="shared" si="21"/>
        <v>25.185910874935612</v>
      </c>
      <c r="U136" s="5">
        <f t="shared" si="22"/>
        <v>4981.1021702023891</v>
      </c>
      <c r="V136" s="5">
        <f t="shared" si="23"/>
        <v>27337.844428188244</v>
      </c>
      <c r="W136" s="4">
        <f t="shared" si="24"/>
        <v>-1687.0588235288701</v>
      </c>
      <c r="X136" s="5">
        <f t="shared" si="25"/>
        <v>-8.5703630391412169</v>
      </c>
    </row>
    <row r="137" spans="1:24" x14ac:dyDescent="0.3">
      <c r="A137" s="6" t="s">
        <v>30</v>
      </c>
      <c r="B137" s="7">
        <v>0.76931712962962961</v>
      </c>
      <c r="C137">
        <v>37.865666666667003</v>
      </c>
      <c r="D137">
        <v>-96.923000000000002</v>
      </c>
      <c r="E137">
        <v>15924</v>
      </c>
      <c r="F137">
        <v>117</v>
      </c>
      <c r="G137">
        <v>22</v>
      </c>
      <c r="H137" s="6" t="s">
        <v>18</v>
      </c>
      <c r="I137">
        <v>7.4</v>
      </c>
      <c r="J137">
        <v>20.3</v>
      </c>
      <c r="K137">
        <v>666.5</v>
      </c>
      <c r="L137" s="6" t="s">
        <v>32</v>
      </c>
      <c r="M137" s="6" t="s">
        <v>32</v>
      </c>
      <c r="N137" s="6" t="s">
        <v>32</v>
      </c>
      <c r="O137">
        <v>89690</v>
      </c>
      <c r="P137" s="6" t="s">
        <v>194</v>
      </c>
      <c r="Q137" s="4">
        <f t="shared" si="18"/>
        <v>5021.9999999999982</v>
      </c>
      <c r="R137" s="7">
        <f t="shared" si="19"/>
        <v>5.8124999999999982E-2</v>
      </c>
      <c r="S137" s="5">
        <f t="shared" si="20"/>
        <v>40.7413158700531</v>
      </c>
      <c r="T137" s="5">
        <f t="shared" si="21"/>
        <v>25.31257955006399</v>
      </c>
      <c r="U137" s="5">
        <f t="shared" si="22"/>
        <v>4853.6942209217259</v>
      </c>
      <c r="V137" s="5">
        <f t="shared" si="23"/>
        <v>27337.844428188244</v>
      </c>
      <c r="W137" s="4">
        <f t="shared" si="24"/>
        <v>-1475.2941176473746</v>
      </c>
      <c r="X137" s="5">
        <f t="shared" si="25"/>
        <v>-7.494585251805324</v>
      </c>
    </row>
    <row r="138" spans="1:24" x14ac:dyDescent="0.3">
      <c r="A138" s="6" t="s">
        <v>30</v>
      </c>
      <c r="B138" s="7">
        <v>0.76951388888888894</v>
      </c>
      <c r="C138">
        <v>37.864666666666999</v>
      </c>
      <c r="D138">
        <v>-96.921499999999995</v>
      </c>
      <c r="E138">
        <v>15483</v>
      </c>
      <c r="F138">
        <v>147</v>
      </c>
      <c r="G138">
        <v>25</v>
      </c>
      <c r="H138" s="6" t="s">
        <v>17</v>
      </c>
      <c r="I138">
        <v>7.4</v>
      </c>
      <c r="J138">
        <v>20.3</v>
      </c>
      <c r="K138">
        <v>666.5</v>
      </c>
      <c r="L138" s="6" t="s">
        <v>32</v>
      </c>
      <c r="M138" s="6" t="s">
        <v>32</v>
      </c>
      <c r="N138" s="6" t="s">
        <v>32</v>
      </c>
      <c r="O138">
        <v>89690</v>
      </c>
      <c r="P138" s="6" t="s">
        <v>193</v>
      </c>
      <c r="Q138" s="4">
        <f t="shared" si="18"/>
        <v>5039.0000000000045</v>
      </c>
      <c r="R138" s="7">
        <f t="shared" si="19"/>
        <v>5.8321759259259309E-2</v>
      </c>
      <c r="S138" s="5">
        <f t="shared" si="20"/>
        <v>40.910631909490995</v>
      </c>
      <c r="T138" s="5">
        <f t="shared" si="21"/>
        <v>25.417775605366753</v>
      </c>
      <c r="U138" s="5">
        <f t="shared" si="22"/>
        <v>4719.2757863935622</v>
      </c>
      <c r="V138" s="5">
        <f t="shared" si="23"/>
        <v>27337.844428188244</v>
      </c>
      <c r="W138" s="4">
        <f t="shared" si="24"/>
        <v>-1556.4705882347112</v>
      </c>
      <c r="X138" s="5">
        <f t="shared" si="25"/>
        <v>-7.9069667369478536</v>
      </c>
    </row>
    <row r="139" spans="1:24" x14ac:dyDescent="0.3">
      <c r="A139" s="6" t="s">
        <v>30</v>
      </c>
      <c r="B139" s="7">
        <v>0.76971064814814816</v>
      </c>
      <c r="C139">
        <v>37.863500000000002</v>
      </c>
      <c r="D139">
        <v>-96.920166666667001</v>
      </c>
      <c r="E139">
        <v>15029</v>
      </c>
      <c r="F139">
        <v>137</v>
      </c>
      <c r="G139">
        <v>23</v>
      </c>
      <c r="H139" s="6" t="s">
        <v>17</v>
      </c>
      <c r="I139">
        <v>7.4</v>
      </c>
      <c r="J139">
        <v>20.3</v>
      </c>
      <c r="K139">
        <v>666.5</v>
      </c>
      <c r="L139" s="6" t="s">
        <v>32</v>
      </c>
      <c r="M139" s="6" t="s">
        <v>32</v>
      </c>
      <c r="N139" s="6" t="s">
        <v>32</v>
      </c>
      <c r="O139">
        <v>89690</v>
      </c>
      <c r="P139" s="6" t="s">
        <v>193</v>
      </c>
      <c r="Q139" s="4">
        <f t="shared" si="18"/>
        <v>5056.0000000000009</v>
      </c>
      <c r="R139" s="7">
        <f t="shared" si="19"/>
        <v>5.8518518518518525E-2</v>
      </c>
      <c r="S139" s="5">
        <f t="shared" si="20"/>
        <v>41.076369872334936</v>
      </c>
      <c r="T139" s="5">
        <f t="shared" si="21"/>
        <v>25.520748601681696</v>
      </c>
      <c r="U139" s="5">
        <f t="shared" si="22"/>
        <v>4580.8949036820286</v>
      </c>
      <c r="V139" s="5">
        <f t="shared" si="23"/>
        <v>27337.844428188244</v>
      </c>
      <c r="W139" s="4">
        <f t="shared" si="24"/>
        <v>-1602.3529411768134</v>
      </c>
      <c r="X139" s="5">
        <f t="shared" si="25"/>
        <v>-8.1400519242096099</v>
      </c>
    </row>
    <row r="140" spans="1:24" x14ac:dyDescent="0.3">
      <c r="A140" s="6" t="s">
        <v>30</v>
      </c>
      <c r="B140" s="7">
        <v>0.76990740740740737</v>
      </c>
      <c r="C140">
        <v>37.862333333332998</v>
      </c>
      <c r="D140">
        <v>-96.918999999999997</v>
      </c>
      <c r="E140">
        <v>14570</v>
      </c>
      <c r="F140">
        <v>117</v>
      </c>
      <c r="G140">
        <v>16</v>
      </c>
      <c r="H140" s="6" t="s">
        <v>17</v>
      </c>
      <c r="I140">
        <v>7.4</v>
      </c>
      <c r="J140">
        <v>20.3</v>
      </c>
      <c r="K140">
        <v>666.5</v>
      </c>
      <c r="L140" s="6" t="s">
        <v>32</v>
      </c>
      <c r="M140" s="6" t="s">
        <v>32</v>
      </c>
      <c r="N140" s="6" t="s">
        <v>32</v>
      </c>
      <c r="O140">
        <v>89690</v>
      </c>
      <c r="P140" s="6" t="s">
        <v>193</v>
      </c>
      <c r="Q140" s="4">
        <f t="shared" si="18"/>
        <v>5072.9999999999973</v>
      </c>
      <c r="R140" s="7">
        <f t="shared" si="19"/>
        <v>5.8715277777777741E-2</v>
      </c>
      <c r="S140" s="5">
        <f t="shared" si="20"/>
        <v>41.229463443864915</v>
      </c>
      <c r="T140" s="5">
        <f t="shared" si="21"/>
        <v>25.61586563767327</v>
      </c>
      <c r="U140" s="5">
        <f t="shared" si="22"/>
        <v>4440.9900024384297</v>
      </c>
      <c r="V140" s="5">
        <f t="shared" si="23"/>
        <v>27337.844428188244</v>
      </c>
      <c r="W140" s="4">
        <f t="shared" si="24"/>
        <v>-1620.0000000003467</v>
      </c>
      <c r="X140" s="5">
        <f t="shared" si="25"/>
        <v>-8.2297000731546515</v>
      </c>
    </row>
    <row r="141" spans="1:24" x14ac:dyDescent="0.3">
      <c r="A141" s="6" t="s">
        <v>30</v>
      </c>
      <c r="B141" s="7">
        <v>0.7701041666666667</v>
      </c>
      <c r="C141">
        <v>37.861666666666999</v>
      </c>
      <c r="D141">
        <v>-96.917666666667003</v>
      </c>
      <c r="E141">
        <v>14116</v>
      </c>
      <c r="F141">
        <v>124</v>
      </c>
      <c r="G141">
        <v>13</v>
      </c>
      <c r="H141" s="6" t="s">
        <v>17</v>
      </c>
      <c r="I141">
        <v>7.4</v>
      </c>
      <c r="J141">
        <v>20.3</v>
      </c>
      <c r="K141">
        <v>666.5</v>
      </c>
      <c r="L141" s="6" t="s">
        <v>32</v>
      </c>
      <c r="M141" s="6" t="s">
        <v>32</v>
      </c>
      <c r="N141" s="6" t="s">
        <v>32</v>
      </c>
      <c r="O141">
        <v>89690</v>
      </c>
      <c r="P141" s="6" t="s">
        <v>193</v>
      </c>
      <c r="Q141" s="4">
        <f t="shared" si="18"/>
        <v>5090.0000000000027</v>
      </c>
      <c r="R141" s="7">
        <f t="shared" si="19"/>
        <v>5.8912037037037068E-2</v>
      </c>
      <c r="S141" s="5">
        <f t="shared" si="20"/>
        <v>41.367855464825482</v>
      </c>
      <c r="T141" s="5">
        <f t="shared" si="21"/>
        <v>25.701848600296071</v>
      </c>
      <c r="U141" s="5">
        <f t="shared" si="22"/>
        <v>4302.6091197268961</v>
      </c>
      <c r="V141" s="5">
        <f t="shared" si="23"/>
        <v>27337.844428188244</v>
      </c>
      <c r="W141" s="4">
        <f t="shared" si="24"/>
        <v>-1602.3529411759562</v>
      </c>
      <c r="X141" s="5">
        <f t="shared" si="25"/>
        <v>-8.140051924205256</v>
      </c>
    </row>
    <row r="142" spans="1:24" x14ac:dyDescent="0.3">
      <c r="A142" s="6" t="s">
        <v>30</v>
      </c>
      <c r="B142" s="7">
        <v>0.77030092592592592</v>
      </c>
      <c r="C142">
        <v>37.860500000000002</v>
      </c>
      <c r="D142">
        <v>-96.915999999999997</v>
      </c>
      <c r="E142">
        <v>13699</v>
      </c>
      <c r="F142">
        <v>149</v>
      </c>
      <c r="G142">
        <v>20</v>
      </c>
      <c r="H142" s="6" t="s">
        <v>16</v>
      </c>
      <c r="I142">
        <v>7.4</v>
      </c>
      <c r="J142">
        <v>20.3</v>
      </c>
      <c r="K142">
        <v>666.5</v>
      </c>
      <c r="L142" s="6" t="s">
        <v>32</v>
      </c>
      <c r="M142" s="6" t="s">
        <v>32</v>
      </c>
      <c r="N142" s="6" t="s">
        <v>32</v>
      </c>
      <c r="O142">
        <v>89690</v>
      </c>
      <c r="P142" s="6" t="s">
        <v>195</v>
      </c>
      <c r="Q142" s="4">
        <f t="shared" si="18"/>
        <v>5106.9999999999991</v>
      </c>
      <c r="R142" s="7">
        <f t="shared" si="19"/>
        <v>5.9108796296296284E-2</v>
      </c>
      <c r="S142" s="5">
        <f t="shared" si="20"/>
        <v>41.559187519024675</v>
      </c>
      <c r="T142" s="5">
        <f t="shared" si="21"/>
        <v>25.82072320557003</v>
      </c>
      <c r="U142" s="5">
        <f t="shared" si="22"/>
        <v>4175.5059741526456</v>
      </c>
      <c r="V142" s="5">
        <f t="shared" si="23"/>
        <v>27337.844428188244</v>
      </c>
      <c r="W142" s="4">
        <f t="shared" si="24"/>
        <v>-1471.7647058826678</v>
      </c>
      <c r="X142" s="5">
        <f t="shared" si="25"/>
        <v>-7.4766556220163158</v>
      </c>
    </row>
    <row r="143" spans="1:24" x14ac:dyDescent="0.3">
      <c r="A143" s="6" t="s">
        <v>30</v>
      </c>
      <c r="B143" s="7">
        <v>0.77049768518518513</v>
      </c>
      <c r="C143">
        <v>37.859333333332998</v>
      </c>
      <c r="D143">
        <v>-96.914500000000004</v>
      </c>
      <c r="E143">
        <v>13269</v>
      </c>
      <c r="F143">
        <v>130</v>
      </c>
      <c r="G143">
        <v>18</v>
      </c>
      <c r="H143" s="6" t="s">
        <v>16</v>
      </c>
      <c r="I143">
        <v>7.4</v>
      </c>
      <c r="J143">
        <v>20.3</v>
      </c>
      <c r="K143">
        <v>666.5</v>
      </c>
      <c r="L143" s="6" t="s">
        <v>32</v>
      </c>
      <c r="M143" s="6" t="s">
        <v>32</v>
      </c>
      <c r="N143" s="6" t="s">
        <v>32</v>
      </c>
      <c r="O143">
        <v>89690</v>
      </c>
      <c r="P143" s="6" t="s">
        <v>195</v>
      </c>
      <c r="Q143" s="4">
        <f t="shared" si="18"/>
        <v>5123.9999999999955</v>
      </c>
      <c r="R143" s="7">
        <f t="shared" si="19"/>
        <v>5.93055555555555E-2</v>
      </c>
      <c r="S143" s="5">
        <f t="shared" si="20"/>
        <v>41.737856625280187</v>
      </c>
      <c r="T143" s="5">
        <f t="shared" si="21"/>
        <v>25.93173032128658</v>
      </c>
      <c r="U143" s="5">
        <f t="shared" si="22"/>
        <v>4044.4403803950254</v>
      </c>
      <c r="V143" s="5">
        <f t="shared" si="23"/>
        <v>27337.844428188244</v>
      </c>
      <c r="W143" s="4">
        <f t="shared" si="24"/>
        <v>-1517.6470588238542</v>
      </c>
      <c r="X143" s="5">
        <f t="shared" si="25"/>
        <v>-7.709740809273419</v>
      </c>
    </row>
    <row r="144" spans="1:24" x14ac:dyDescent="0.3">
      <c r="A144" s="6" t="s">
        <v>30</v>
      </c>
      <c r="B144" s="7">
        <v>0.77069444444444446</v>
      </c>
      <c r="C144">
        <v>37.858166666667003</v>
      </c>
      <c r="D144">
        <v>-96.912166666667005</v>
      </c>
      <c r="E144">
        <v>12829</v>
      </c>
      <c r="F144">
        <v>121</v>
      </c>
      <c r="G144">
        <v>33</v>
      </c>
      <c r="H144" s="6" t="s">
        <v>17</v>
      </c>
      <c r="I144">
        <v>7.4</v>
      </c>
      <c r="J144">
        <v>20.3</v>
      </c>
      <c r="K144">
        <v>666.5</v>
      </c>
      <c r="L144" s="6" t="s">
        <v>32</v>
      </c>
      <c r="M144" s="6" t="s">
        <v>32</v>
      </c>
      <c r="N144" s="6" t="s">
        <v>32</v>
      </c>
      <c r="O144">
        <v>89690</v>
      </c>
      <c r="P144" s="6" t="s">
        <v>193</v>
      </c>
      <c r="Q144" s="4">
        <f t="shared" si="18"/>
        <v>5141.0000000000009</v>
      </c>
      <c r="R144" s="7">
        <f t="shared" si="19"/>
        <v>5.9502314814814827E-2</v>
      </c>
      <c r="S144" s="5">
        <f t="shared" si="20"/>
        <v>41.980077272680418</v>
      </c>
      <c r="T144" s="5">
        <f t="shared" si="21"/>
        <v>26.082222009516343</v>
      </c>
      <c r="U144" s="5">
        <f t="shared" si="22"/>
        <v>3910.3267495732748</v>
      </c>
      <c r="V144" s="5">
        <f t="shared" si="23"/>
        <v>27337.844428188244</v>
      </c>
      <c r="W144" s="4">
        <f t="shared" si="24"/>
        <v>-1552.9411764700897</v>
      </c>
      <c r="X144" s="5">
        <f t="shared" si="25"/>
        <v>-7.889037107159278</v>
      </c>
    </row>
    <row r="145" spans="1:24" x14ac:dyDescent="0.3">
      <c r="A145" s="6" t="s">
        <v>30</v>
      </c>
      <c r="B145" s="7">
        <v>0.77089120370370368</v>
      </c>
      <c r="C145">
        <v>37.856833333333</v>
      </c>
      <c r="D145">
        <v>-96.910166666666996</v>
      </c>
      <c r="E145">
        <v>12402</v>
      </c>
      <c r="F145">
        <v>140</v>
      </c>
      <c r="G145">
        <v>31</v>
      </c>
      <c r="H145" s="6" t="s">
        <v>16</v>
      </c>
      <c r="I145">
        <v>7.4</v>
      </c>
      <c r="J145">
        <v>20.3</v>
      </c>
      <c r="K145">
        <v>666.5</v>
      </c>
      <c r="L145" s="6" t="s">
        <v>32</v>
      </c>
      <c r="M145" s="6" t="s">
        <v>32</v>
      </c>
      <c r="N145" s="6" t="s">
        <v>32</v>
      </c>
      <c r="O145">
        <v>89690</v>
      </c>
      <c r="P145" s="6" t="s">
        <v>195</v>
      </c>
      <c r="Q145" s="4">
        <f t="shared" si="18"/>
        <v>5157.9999999999973</v>
      </c>
      <c r="R145" s="7">
        <f t="shared" si="19"/>
        <v>5.9699074074074043E-2</v>
      </c>
      <c r="S145" s="5">
        <f t="shared" si="20"/>
        <v>42.206117804654937</v>
      </c>
      <c r="T145" s="5">
        <f t="shared" si="21"/>
        <v>26.222660992032111</v>
      </c>
      <c r="U145" s="5">
        <f t="shared" si="22"/>
        <v>3780.1755669348936</v>
      </c>
      <c r="V145" s="5">
        <f t="shared" si="23"/>
        <v>27337.844428188244</v>
      </c>
      <c r="W145" s="4">
        <f t="shared" si="24"/>
        <v>-1507.0588235297341</v>
      </c>
      <c r="X145" s="5">
        <f t="shared" si="25"/>
        <v>-7.6559519199063955</v>
      </c>
    </row>
    <row r="146" spans="1:24" x14ac:dyDescent="0.3">
      <c r="A146" s="6" t="s">
        <v>30</v>
      </c>
      <c r="B146" s="7">
        <v>0.771087962962963</v>
      </c>
      <c r="C146">
        <v>37.854999999999997</v>
      </c>
      <c r="D146">
        <v>-96.908000000000001</v>
      </c>
      <c r="E146">
        <v>11986</v>
      </c>
      <c r="F146">
        <v>133</v>
      </c>
      <c r="G146">
        <v>34</v>
      </c>
      <c r="H146" s="6" t="s">
        <v>16</v>
      </c>
      <c r="I146">
        <v>7.4</v>
      </c>
      <c r="J146">
        <v>20.3</v>
      </c>
      <c r="K146">
        <v>666.5</v>
      </c>
      <c r="L146" s="6" t="s">
        <v>32</v>
      </c>
      <c r="M146" s="6" t="s">
        <v>32</v>
      </c>
      <c r="N146" s="6" t="s">
        <v>32</v>
      </c>
      <c r="O146">
        <v>89690</v>
      </c>
      <c r="P146" s="6" t="s">
        <v>195</v>
      </c>
      <c r="Q146" s="4">
        <f t="shared" si="18"/>
        <v>5175.0000000000036</v>
      </c>
      <c r="R146" s="7">
        <f t="shared" si="19"/>
        <v>5.989583333333337E-2</v>
      </c>
      <c r="S146" s="5">
        <f t="shared" si="20"/>
        <v>42.472603846187212</v>
      </c>
      <c r="T146" s="5">
        <f t="shared" si="21"/>
        <v>26.388228769636115</v>
      </c>
      <c r="U146" s="5">
        <f t="shared" si="22"/>
        <v>3653.3772250670568</v>
      </c>
      <c r="V146" s="5">
        <f t="shared" si="23"/>
        <v>27337.844428188244</v>
      </c>
      <c r="W146" s="4">
        <f t="shared" si="24"/>
        <v>-1468.2352941170971</v>
      </c>
      <c r="X146" s="5">
        <f t="shared" si="25"/>
        <v>-7.4587259922229183</v>
      </c>
    </row>
    <row r="147" spans="1:24" x14ac:dyDescent="0.3">
      <c r="A147" s="6" t="s">
        <v>30</v>
      </c>
      <c r="B147" s="7">
        <v>0.77128472222222222</v>
      </c>
      <c r="C147">
        <v>37.853000000000002</v>
      </c>
      <c r="D147">
        <v>-96.905500000000004</v>
      </c>
      <c r="E147">
        <v>11574</v>
      </c>
      <c r="F147">
        <v>130</v>
      </c>
      <c r="G147">
        <v>36</v>
      </c>
      <c r="H147" s="6" t="s">
        <v>17</v>
      </c>
      <c r="I147">
        <v>7.4</v>
      </c>
      <c r="J147">
        <v>20.3</v>
      </c>
      <c r="K147">
        <v>666.5</v>
      </c>
      <c r="L147" s="6" t="s">
        <v>32</v>
      </c>
      <c r="M147" s="6" t="s">
        <v>32</v>
      </c>
      <c r="N147" s="6" t="s">
        <v>32</v>
      </c>
      <c r="O147">
        <v>89690</v>
      </c>
      <c r="P147" s="6" t="s">
        <v>193</v>
      </c>
      <c r="Q147" s="4">
        <f t="shared" si="18"/>
        <v>5191.9999999999991</v>
      </c>
      <c r="R147" s="7">
        <f t="shared" si="19"/>
        <v>6.0092592592592586E-2</v>
      </c>
      <c r="S147" s="5">
        <f t="shared" si="20"/>
        <v>42.773865661616817</v>
      </c>
      <c r="T147" s="5">
        <f t="shared" si="21"/>
        <v>26.575402735562527</v>
      </c>
      <c r="U147" s="5">
        <f t="shared" si="22"/>
        <v>3527.7980980248717</v>
      </c>
      <c r="V147" s="5">
        <f t="shared" si="23"/>
        <v>27337.844428188244</v>
      </c>
      <c r="W147" s="4">
        <f t="shared" si="24"/>
        <v>-1454.1176470592125</v>
      </c>
      <c r="X147" s="5">
        <f t="shared" si="25"/>
        <v>-7.3870074730716722</v>
      </c>
    </row>
    <row r="148" spans="1:24" x14ac:dyDescent="0.3">
      <c r="A148" s="6" t="s">
        <v>30</v>
      </c>
      <c r="B148" s="7">
        <v>0.77148148148148143</v>
      </c>
      <c r="C148">
        <v>37.851666666667001</v>
      </c>
      <c r="D148">
        <v>-96.902666666667002</v>
      </c>
      <c r="E148">
        <v>11166</v>
      </c>
      <c r="F148">
        <v>118</v>
      </c>
      <c r="G148">
        <v>27</v>
      </c>
      <c r="H148" s="6" t="s">
        <v>16</v>
      </c>
      <c r="I148">
        <v>7.4</v>
      </c>
      <c r="J148">
        <v>20.3</v>
      </c>
      <c r="K148">
        <v>666.5</v>
      </c>
      <c r="L148" s="6" t="s">
        <v>32</v>
      </c>
      <c r="M148" s="6" t="s">
        <v>32</v>
      </c>
      <c r="N148" s="6" t="s">
        <v>32</v>
      </c>
      <c r="O148">
        <v>89690</v>
      </c>
      <c r="P148" s="6" t="s">
        <v>195</v>
      </c>
      <c r="Q148" s="4">
        <f t="shared" si="18"/>
        <v>5208.9999999999955</v>
      </c>
      <c r="R148" s="7">
        <f t="shared" si="19"/>
        <v>6.0289351851851802E-2</v>
      </c>
      <c r="S148" s="5">
        <f t="shared" si="20"/>
        <v>43.063434440067255</v>
      </c>
      <c r="T148" s="5">
        <f t="shared" si="21"/>
        <v>26.755311817613784</v>
      </c>
      <c r="U148" s="5">
        <f t="shared" si="22"/>
        <v>3403.4381858083393</v>
      </c>
      <c r="V148" s="5">
        <f t="shared" si="23"/>
        <v>27337.844428188244</v>
      </c>
      <c r="W148" s="4">
        <f t="shared" si="24"/>
        <v>-1440.0000000003081</v>
      </c>
      <c r="X148" s="5">
        <f t="shared" si="25"/>
        <v>-7.3152889539152444</v>
      </c>
    </row>
    <row r="149" spans="1:24" x14ac:dyDescent="0.3">
      <c r="A149" s="6" t="s">
        <v>30</v>
      </c>
      <c r="B149" s="7">
        <v>0.77187499999999998</v>
      </c>
      <c r="C149">
        <v>37.848833333332998</v>
      </c>
      <c r="D149">
        <v>-96.898333333332999</v>
      </c>
      <c r="E149">
        <v>10370</v>
      </c>
      <c r="F149">
        <v>108</v>
      </c>
      <c r="G149">
        <v>26</v>
      </c>
      <c r="H149" s="6" t="s">
        <v>16</v>
      </c>
      <c r="I149">
        <v>7.4</v>
      </c>
      <c r="J149">
        <v>20.3</v>
      </c>
      <c r="K149">
        <v>666.5</v>
      </c>
      <c r="L149" s="6" t="s">
        <v>32</v>
      </c>
      <c r="M149" s="6" t="s">
        <v>32</v>
      </c>
      <c r="N149" s="6" t="s">
        <v>32</v>
      </c>
      <c r="O149">
        <v>89690</v>
      </c>
      <c r="P149" s="6" t="s">
        <v>195</v>
      </c>
      <c r="Q149" s="4">
        <f t="shared" si="18"/>
        <v>5242.9999999999982</v>
      </c>
      <c r="R149" s="7">
        <f t="shared" si="19"/>
        <v>6.0682870370370345E-2</v>
      </c>
      <c r="S149" s="5">
        <f t="shared" si="20"/>
        <v>43.550611025156471</v>
      </c>
      <c r="T149" s="5">
        <f t="shared" si="21"/>
        <v>27.057994629929713</v>
      </c>
      <c r="U149" s="5">
        <f t="shared" si="22"/>
        <v>3160.8144355035356</v>
      </c>
      <c r="V149" s="5">
        <f t="shared" si="23"/>
        <v>27337.844428188244</v>
      </c>
      <c r="W149" s="4">
        <f t="shared" si="24"/>
        <v>-1404.7058823528284</v>
      </c>
      <c r="X149" s="5">
        <f t="shared" si="25"/>
        <v>-7.1359926560230651</v>
      </c>
    </row>
    <row r="150" spans="1:24" x14ac:dyDescent="0.3">
      <c r="A150" s="6" t="s">
        <v>30</v>
      </c>
      <c r="B150" s="7">
        <v>0.7720717592592593</v>
      </c>
      <c r="C150">
        <v>37.847666666667003</v>
      </c>
      <c r="D150">
        <v>-96.896333333333004</v>
      </c>
      <c r="E150">
        <v>9992</v>
      </c>
      <c r="F150">
        <v>120</v>
      </c>
      <c r="G150">
        <v>21</v>
      </c>
      <c r="H150" s="6" t="s">
        <v>16</v>
      </c>
      <c r="I150">
        <v>7.4</v>
      </c>
      <c r="J150">
        <v>20.3</v>
      </c>
      <c r="K150">
        <v>666.5</v>
      </c>
      <c r="L150" s="6" t="s">
        <v>32</v>
      </c>
      <c r="M150" s="6" t="s">
        <v>32</v>
      </c>
      <c r="N150" s="6" t="s">
        <v>32</v>
      </c>
      <c r="O150">
        <v>89690</v>
      </c>
      <c r="P150" s="6" t="s">
        <v>195</v>
      </c>
      <c r="Q150" s="4">
        <f t="shared" si="18"/>
        <v>5260.0000000000036</v>
      </c>
      <c r="R150" s="7">
        <f t="shared" si="19"/>
        <v>6.0879629629629672E-2</v>
      </c>
      <c r="S150" s="5">
        <f t="shared" si="20"/>
        <v>43.76763018527587</v>
      </c>
      <c r="T150" s="5">
        <f t="shared" si="21"/>
        <v>27.192828634111898</v>
      </c>
      <c r="U150" s="5">
        <f t="shared" si="22"/>
        <v>3045.5986344793951</v>
      </c>
      <c r="V150" s="5">
        <f t="shared" si="23"/>
        <v>27337.844428188244</v>
      </c>
      <c r="W150" s="4">
        <f t="shared" si="24"/>
        <v>-1334.1176470583951</v>
      </c>
      <c r="X150" s="5">
        <f t="shared" si="25"/>
        <v>-6.7774000602413791</v>
      </c>
    </row>
    <row r="151" spans="1:24" x14ac:dyDescent="0.3">
      <c r="A151" s="6" t="s">
        <v>30</v>
      </c>
      <c r="B151" s="7">
        <v>0.77226851851851852</v>
      </c>
      <c r="C151">
        <v>37.846666666666998</v>
      </c>
      <c r="D151">
        <v>-96.894333333332995</v>
      </c>
      <c r="E151">
        <v>9585</v>
      </c>
      <c r="F151">
        <v>109</v>
      </c>
      <c r="G151">
        <v>16</v>
      </c>
      <c r="H151" s="6" t="s">
        <v>16</v>
      </c>
      <c r="I151">
        <v>7.4</v>
      </c>
      <c r="J151">
        <v>20.3</v>
      </c>
      <c r="K151">
        <v>666.5</v>
      </c>
      <c r="L151" s="6" t="s">
        <v>32</v>
      </c>
      <c r="M151" s="6" t="s">
        <v>32</v>
      </c>
      <c r="N151" s="6" t="s">
        <v>32</v>
      </c>
      <c r="O151">
        <v>89690</v>
      </c>
      <c r="P151" s="6" t="s">
        <v>195</v>
      </c>
      <c r="Q151" s="4">
        <f t="shared" si="18"/>
        <v>5277</v>
      </c>
      <c r="R151" s="7">
        <f t="shared" si="19"/>
        <v>6.1076388888888888E-2</v>
      </c>
      <c r="S151" s="5">
        <f t="shared" si="20"/>
        <v>43.975338777103701</v>
      </c>
      <c r="T151" s="5">
        <f t="shared" si="21"/>
        <v>27.321877982214527</v>
      </c>
      <c r="U151" s="5">
        <f t="shared" si="22"/>
        <v>2921.5435259692758</v>
      </c>
      <c r="V151" s="5">
        <f t="shared" si="23"/>
        <v>27337.844428188244</v>
      </c>
      <c r="W151" s="4">
        <f t="shared" si="24"/>
        <v>-1436.4705882356016</v>
      </c>
      <c r="X151" s="5">
        <f t="shared" si="25"/>
        <v>-7.2973593241262371</v>
      </c>
    </row>
    <row r="152" spans="1:24" x14ac:dyDescent="0.3">
      <c r="A152" s="6" t="s">
        <v>30</v>
      </c>
      <c r="B152" s="7">
        <v>0.77246527777777774</v>
      </c>
      <c r="C152">
        <v>37.845833333332997</v>
      </c>
      <c r="D152">
        <v>-96.892166666666995</v>
      </c>
      <c r="E152">
        <v>9203</v>
      </c>
      <c r="F152">
        <v>110</v>
      </c>
      <c r="G152">
        <v>29</v>
      </c>
      <c r="H152" s="6" t="s">
        <v>16</v>
      </c>
      <c r="I152">
        <v>7.4</v>
      </c>
      <c r="J152">
        <v>20.3</v>
      </c>
      <c r="K152">
        <v>666.5</v>
      </c>
      <c r="L152" s="6" t="s">
        <v>32</v>
      </c>
      <c r="M152" s="6" t="s">
        <v>32</v>
      </c>
      <c r="N152" s="6" t="s">
        <v>32</v>
      </c>
      <c r="O152">
        <v>89690</v>
      </c>
      <c r="P152" s="6" t="s">
        <v>195</v>
      </c>
      <c r="Q152" s="4">
        <f t="shared" si="18"/>
        <v>5293.9999999999964</v>
      </c>
      <c r="R152" s="7">
        <f t="shared" si="19"/>
        <v>6.1273148148148104E-2</v>
      </c>
      <c r="S152" s="5">
        <f t="shared" si="20"/>
        <v>44.186376602868584</v>
      </c>
      <c r="T152" s="5">
        <f t="shared" si="21"/>
        <v>27.452995783362251</v>
      </c>
      <c r="U152" s="5">
        <f t="shared" si="22"/>
        <v>2805.1085101194831</v>
      </c>
      <c r="V152" s="5">
        <f t="shared" si="23"/>
        <v>27337.844428188244</v>
      </c>
      <c r="W152" s="4">
        <f t="shared" si="24"/>
        <v>-1348.2352941179356</v>
      </c>
      <c r="X152" s="5">
        <f t="shared" si="25"/>
        <v>-6.8491185794010381</v>
      </c>
    </row>
    <row r="153" spans="1:24" x14ac:dyDescent="0.3">
      <c r="A153" s="6" t="s">
        <v>30</v>
      </c>
      <c r="B153" s="7">
        <v>0.77266203703703706</v>
      </c>
      <c r="C153">
        <v>37.844833333333</v>
      </c>
      <c r="D153">
        <v>-96.890333333333004</v>
      </c>
      <c r="E153">
        <v>8823</v>
      </c>
      <c r="F153">
        <v>135</v>
      </c>
      <c r="G153">
        <v>18</v>
      </c>
      <c r="H153" s="6" t="s">
        <v>16</v>
      </c>
      <c r="I153">
        <v>7.4</v>
      </c>
      <c r="J153">
        <v>20.3</v>
      </c>
      <c r="K153">
        <v>666.5</v>
      </c>
      <c r="L153" s="6" t="s">
        <v>32</v>
      </c>
      <c r="M153" s="6" t="s">
        <v>32</v>
      </c>
      <c r="N153" s="6" t="s">
        <v>32</v>
      </c>
      <c r="O153">
        <v>89690</v>
      </c>
      <c r="P153" s="6" t="s">
        <v>195</v>
      </c>
      <c r="Q153" s="4">
        <f t="shared" si="18"/>
        <v>5311.0000000000018</v>
      </c>
      <c r="R153" s="7">
        <f t="shared" si="19"/>
        <v>6.1469907407407431E-2</v>
      </c>
      <c r="S153" s="5">
        <f t="shared" si="20"/>
        <v>44.381439805493869</v>
      </c>
      <c r="T153" s="5">
        <f t="shared" si="21"/>
        <v>27.574188551153341</v>
      </c>
      <c r="U153" s="5">
        <f t="shared" si="22"/>
        <v>2689.2831016825162</v>
      </c>
      <c r="V153" s="5">
        <f t="shared" si="23"/>
        <v>27337.844428188244</v>
      </c>
      <c r="W153" s="4">
        <f t="shared" si="24"/>
        <v>-1341.1764705878047</v>
      </c>
      <c r="X153" s="5">
        <f t="shared" si="25"/>
        <v>-6.8132593198193767</v>
      </c>
    </row>
    <row r="154" spans="1:24" x14ac:dyDescent="0.3">
      <c r="A154" s="6" t="s">
        <v>30</v>
      </c>
      <c r="B154" s="7">
        <v>0.77285879629629628</v>
      </c>
      <c r="C154">
        <v>37.843833333333002</v>
      </c>
      <c r="D154">
        <v>-96.888333333332994</v>
      </c>
      <c r="E154">
        <v>8436</v>
      </c>
      <c r="F154">
        <v>133</v>
      </c>
      <c r="G154">
        <v>28</v>
      </c>
      <c r="H154" s="6" t="s">
        <v>16</v>
      </c>
      <c r="I154">
        <v>7.4</v>
      </c>
      <c r="J154">
        <v>20.3</v>
      </c>
      <c r="K154">
        <v>666.5</v>
      </c>
      <c r="L154" s="6" t="s">
        <v>32</v>
      </c>
      <c r="M154" s="6" t="s">
        <v>32</v>
      </c>
      <c r="N154" s="6" t="s">
        <v>32</v>
      </c>
      <c r="O154">
        <v>89690</v>
      </c>
      <c r="P154" s="6" t="s">
        <v>195</v>
      </c>
      <c r="Q154" s="4">
        <f t="shared" si="18"/>
        <v>5327.9999999999982</v>
      </c>
      <c r="R154" s="7">
        <f t="shared" si="19"/>
        <v>6.1666666666666647E-2</v>
      </c>
      <c r="S154" s="5">
        <f t="shared" si="20"/>
        <v>44.589155992061897</v>
      </c>
      <c r="T154" s="5">
        <f t="shared" si="21"/>
        <v>27.703242617868057</v>
      </c>
      <c r="U154" s="5">
        <f t="shared" si="22"/>
        <v>2571.324067300658</v>
      </c>
      <c r="V154" s="5">
        <f t="shared" si="23"/>
        <v>27337.844428188244</v>
      </c>
      <c r="W154" s="4">
        <f t="shared" si="24"/>
        <v>-1365.8823529414688</v>
      </c>
      <c r="X154" s="5">
        <f t="shared" si="25"/>
        <v>-6.9387667283460779</v>
      </c>
    </row>
    <row r="155" spans="1:24" x14ac:dyDescent="0.3">
      <c r="A155" s="6" t="s">
        <v>30</v>
      </c>
      <c r="B155" s="7">
        <v>0.77305555555555561</v>
      </c>
      <c r="C155">
        <v>37.842500000000001</v>
      </c>
      <c r="D155">
        <v>-96.886333333332999</v>
      </c>
      <c r="E155">
        <v>8066</v>
      </c>
      <c r="F155">
        <v>113</v>
      </c>
      <c r="G155">
        <v>19</v>
      </c>
      <c r="H155" s="6" t="s">
        <v>16</v>
      </c>
      <c r="I155">
        <v>7.4</v>
      </c>
      <c r="J155">
        <v>20.3</v>
      </c>
      <c r="K155">
        <v>666.5</v>
      </c>
      <c r="L155" s="6" t="s">
        <v>32</v>
      </c>
      <c r="M155" s="6" t="s">
        <v>32</v>
      </c>
      <c r="N155" s="6" t="s">
        <v>32</v>
      </c>
      <c r="O155">
        <v>89690</v>
      </c>
      <c r="P155" s="6" t="s">
        <v>195</v>
      </c>
      <c r="Q155" s="4">
        <f t="shared" si="18"/>
        <v>5345.0000000000045</v>
      </c>
      <c r="R155" s="7">
        <f t="shared" si="19"/>
        <v>6.1863425925925974E-2</v>
      </c>
      <c r="S155" s="5">
        <f t="shared" si="20"/>
        <v>44.815547633426235</v>
      </c>
      <c r="T155" s="5">
        <f t="shared" si="21"/>
        <v>27.843899744647718</v>
      </c>
      <c r="U155" s="5">
        <f t="shared" si="22"/>
        <v>2458.5466959278224</v>
      </c>
      <c r="V155" s="5">
        <f t="shared" si="23"/>
        <v>27337.844428188244</v>
      </c>
      <c r="W155" s="4">
        <f t="shared" si="24"/>
        <v>-1305.8823529406873</v>
      </c>
      <c r="X155" s="5">
        <f t="shared" si="25"/>
        <v>-6.6339630219290378</v>
      </c>
    </row>
    <row r="156" spans="1:24" x14ac:dyDescent="0.3">
      <c r="A156" s="6" t="s">
        <v>30</v>
      </c>
      <c r="B156" s="7">
        <v>0.77325231481481482</v>
      </c>
      <c r="C156">
        <v>37.841500000000003</v>
      </c>
      <c r="D156">
        <v>-96.885499999999993</v>
      </c>
      <c r="E156">
        <v>7688</v>
      </c>
      <c r="F156">
        <v>144</v>
      </c>
      <c r="G156">
        <v>15</v>
      </c>
      <c r="H156" s="6" t="s">
        <v>16</v>
      </c>
      <c r="I156">
        <v>7.4</v>
      </c>
      <c r="J156">
        <v>20.3</v>
      </c>
      <c r="K156">
        <v>666.5</v>
      </c>
      <c r="L156" s="6" t="s">
        <v>32</v>
      </c>
      <c r="M156" s="6" t="s">
        <v>32</v>
      </c>
      <c r="N156" s="6" t="s">
        <v>32</v>
      </c>
      <c r="O156">
        <v>89690</v>
      </c>
      <c r="P156" s="6" t="s">
        <v>195</v>
      </c>
      <c r="Q156" s="4">
        <f t="shared" si="18"/>
        <v>5362</v>
      </c>
      <c r="R156" s="7">
        <f t="shared" si="19"/>
        <v>6.206018518518519E-2</v>
      </c>
      <c r="S156" s="5">
        <f t="shared" si="20"/>
        <v>44.934836271038499</v>
      </c>
      <c r="T156" s="5">
        <f t="shared" si="21"/>
        <v>27.918013775196219</v>
      </c>
      <c r="U156" s="5">
        <f t="shared" si="22"/>
        <v>2343.3308949036818</v>
      </c>
      <c r="V156" s="5">
        <f t="shared" si="23"/>
        <v>27337.844428188244</v>
      </c>
      <c r="W156" s="4">
        <f t="shared" si="24"/>
        <v>-1334.1176470591804</v>
      </c>
      <c r="X156" s="5">
        <f t="shared" si="25"/>
        <v>-6.7774000602453688</v>
      </c>
    </row>
    <row r="157" spans="1:24" x14ac:dyDescent="0.3">
      <c r="A157" s="6" t="s">
        <v>30</v>
      </c>
      <c r="B157" s="7">
        <v>0.77344907407407404</v>
      </c>
      <c r="C157">
        <v>37.840666666666998</v>
      </c>
      <c r="D157">
        <v>-96.884500000000003</v>
      </c>
      <c r="E157">
        <v>7221</v>
      </c>
      <c r="F157">
        <v>124</v>
      </c>
      <c r="G157">
        <v>5</v>
      </c>
      <c r="H157" s="6" t="s">
        <v>16</v>
      </c>
      <c r="I157">
        <v>7.4</v>
      </c>
      <c r="J157">
        <v>20.3</v>
      </c>
      <c r="K157">
        <v>666.5</v>
      </c>
      <c r="L157" s="6" t="s">
        <v>32</v>
      </c>
      <c r="M157" s="6" t="s">
        <v>32</v>
      </c>
      <c r="N157" s="6" t="s">
        <v>32</v>
      </c>
      <c r="O157">
        <v>89690</v>
      </c>
      <c r="P157" s="6" t="s">
        <v>195</v>
      </c>
      <c r="Q157" s="4">
        <f t="shared" si="18"/>
        <v>5378.9999999999964</v>
      </c>
      <c r="R157" s="7">
        <f t="shared" si="19"/>
        <v>6.2256944444444406E-2</v>
      </c>
      <c r="S157" s="5">
        <f t="shared" si="20"/>
        <v>45.057446419823556</v>
      </c>
      <c r="T157" s="5">
        <f t="shared" si="21"/>
        <v>27.994191460636372</v>
      </c>
      <c r="U157" s="5">
        <f t="shared" si="22"/>
        <v>2200.9875640087785</v>
      </c>
      <c r="V157" s="5">
        <f t="shared" si="23"/>
        <v>27337.844428188244</v>
      </c>
      <c r="W157" s="4">
        <f t="shared" si="24"/>
        <v>-1648.2352941179997</v>
      </c>
      <c r="X157" s="5">
        <f t="shared" si="25"/>
        <v>-8.373137111466713</v>
      </c>
    </row>
    <row r="158" spans="1:24" x14ac:dyDescent="0.3">
      <c r="A158" s="6" t="s">
        <v>30</v>
      </c>
      <c r="B158" s="7">
        <v>0.77364583333333337</v>
      </c>
      <c r="C158">
        <v>37.840499999999999</v>
      </c>
      <c r="D158">
        <v>-96.883333333332999</v>
      </c>
      <c r="E158">
        <v>6787</v>
      </c>
      <c r="F158">
        <v>138</v>
      </c>
      <c r="G158">
        <v>9</v>
      </c>
      <c r="H158" s="6" t="s">
        <v>16</v>
      </c>
      <c r="I158">
        <v>7.4</v>
      </c>
      <c r="J158">
        <v>20.3</v>
      </c>
      <c r="K158">
        <v>666.5</v>
      </c>
      <c r="L158" s="6" t="s">
        <v>32</v>
      </c>
      <c r="M158" s="6" t="s">
        <v>32</v>
      </c>
      <c r="N158" s="6" t="s">
        <v>32</v>
      </c>
      <c r="O158">
        <v>89690</v>
      </c>
      <c r="P158" s="6" t="s">
        <v>195</v>
      </c>
      <c r="Q158" s="4">
        <f t="shared" si="18"/>
        <v>5396.0000000000027</v>
      </c>
      <c r="R158" s="7">
        <f t="shared" si="19"/>
        <v>6.2453703703703733E-2</v>
      </c>
      <c r="S158" s="5">
        <f t="shared" si="20"/>
        <v>45.155207003071091</v>
      </c>
      <c r="T158" s="5">
        <f t="shared" si="21"/>
        <v>28.054930111008066</v>
      </c>
      <c r="U158" s="5">
        <f t="shared" si="22"/>
        <v>2068.702755425506</v>
      </c>
      <c r="V158" s="5">
        <f t="shared" si="23"/>
        <v>27337.844428188244</v>
      </c>
      <c r="W158" s="4">
        <f t="shared" si="24"/>
        <v>-1531.7647058817793</v>
      </c>
      <c r="X158" s="5">
        <f t="shared" si="25"/>
        <v>-7.7814593284248721</v>
      </c>
    </row>
    <row r="159" spans="1:24" x14ac:dyDescent="0.3">
      <c r="A159" s="6" t="s">
        <v>30</v>
      </c>
      <c r="B159" s="7">
        <v>0.77384259259259258</v>
      </c>
      <c r="C159">
        <v>37.840666666666998</v>
      </c>
      <c r="D159">
        <v>-96.882833333332997</v>
      </c>
      <c r="E159">
        <v>6444</v>
      </c>
      <c r="F159">
        <v>101</v>
      </c>
      <c r="G159">
        <v>4</v>
      </c>
      <c r="H159" s="6" t="s">
        <v>16</v>
      </c>
      <c r="I159">
        <v>7.4</v>
      </c>
      <c r="J159">
        <v>20.3</v>
      </c>
      <c r="K159">
        <v>666.5</v>
      </c>
      <c r="L159" s="6" t="s">
        <v>32</v>
      </c>
      <c r="M159" s="6" t="s">
        <v>32</v>
      </c>
      <c r="N159" s="6" t="s">
        <v>32</v>
      </c>
      <c r="O159">
        <v>89690</v>
      </c>
      <c r="P159" s="6" t="s">
        <v>195</v>
      </c>
      <c r="Q159" s="4">
        <f t="shared" si="18"/>
        <v>5412.9999999999991</v>
      </c>
      <c r="R159" s="7">
        <f t="shared" si="19"/>
        <v>6.2650462962962949E-2</v>
      </c>
      <c r="S159" s="5">
        <f t="shared" si="20"/>
        <v>45.183750429241861</v>
      </c>
      <c r="T159" s="5">
        <f t="shared" si="21"/>
        <v>28.072664141687966</v>
      </c>
      <c r="U159" s="5">
        <f t="shared" si="22"/>
        <v>1964.1550841258229</v>
      </c>
      <c r="V159" s="5">
        <f t="shared" si="23"/>
        <v>27337.844428188244</v>
      </c>
      <c r="W159" s="4">
        <f t="shared" si="24"/>
        <v>-1210.5882352943768</v>
      </c>
      <c r="X159" s="5">
        <f t="shared" si="25"/>
        <v>-6.1498630176297278</v>
      </c>
    </row>
    <row r="160" spans="1:24" x14ac:dyDescent="0.3">
      <c r="A160" s="6" t="s">
        <v>30</v>
      </c>
      <c r="B160" s="7">
        <v>0.7740393518518518</v>
      </c>
      <c r="C160">
        <v>37.840499999999999</v>
      </c>
      <c r="D160">
        <v>-96.882666666667006</v>
      </c>
      <c r="E160">
        <v>6117</v>
      </c>
      <c r="F160">
        <v>99</v>
      </c>
      <c r="G160">
        <v>3</v>
      </c>
      <c r="H160" s="6" t="s">
        <v>16</v>
      </c>
      <c r="I160">
        <v>7.4</v>
      </c>
      <c r="J160">
        <v>20.3</v>
      </c>
      <c r="K160">
        <v>666.5</v>
      </c>
      <c r="L160" s="6" t="s">
        <v>32</v>
      </c>
      <c r="M160" s="6" t="s">
        <v>32</v>
      </c>
      <c r="N160" s="6" t="s">
        <v>32</v>
      </c>
      <c r="O160">
        <v>89690</v>
      </c>
      <c r="P160" s="6" t="s">
        <v>195</v>
      </c>
      <c r="Q160" s="4">
        <f t="shared" si="18"/>
        <v>5429.9999999999955</v>
      </c>
      <c r="R160" s="7">
        <f t="shared" si="19"/>
        <v>6.2847222222222165E-2</v>
      </c>
      <c r="S160" s="5">
        <f t="shared" si="20"/>
        <v>45.205737412836591</v>
      </c>
      <c r="T160" s="5">
        <f t="shared" si="21"/>
        <v>28.086324654595373</v>
      </c>
      <c r="U160" s="5">
        <f t="shared" si="22"/>
        <v>1864.4842721287489</v>
      </c>
      <c r="V160" s="5">
        <f t="shared" si="23"/>
        <v>27337.844428188244</v>
      </c>
      <c r="W160" s="4">
        <f t="shared" si="24"/>
        <v>-1154.1176470590706</v>
      </c>
      <c r="X160" s="5">
        <f t="shared" si="25"/>
        <v>-5.8629889410056002</v>
      </c>
    </row>
    <row r="161" spans="1:24" x14ac:dyDescent="0.3">
      <c r="A161" s="6" t="s">
        <v>30</v>
      </c>
      <c r="B161" s="7">
        <v>0.77423611111111112</v>
      </c>
      <c r="C161">
        <v>37.840666666666998</v>
      </c>
      <c r="D161">
        <v>-96.882666666667006</v>
      </c>
      <c r="E161">
        <v>5759</v>
      </c>
      <c r="F161">
        <v>358</v>
      </c>
      <c r="G161">
        <v>10</v>
      </c>
      <c r="H161" s="6" t="s">
        <v>16</v>
      </c>
      <c r="I161">
        <v>7.4</v>
      </c>
      <c r="J161">
        <v>20.3</v>
      </c>
      <c r="K161">
        <v>666.5</v>
      </c>
      <c r="L161" s="6" t="s">
        <v>32</v>
      </c>
      <c r="M161" s="6" t="s">
        <v>32</v>
      </c>
      <c r="N161" s="6" t="s">
        <v>32</v>
      </c>
      <c r="O161">
        <v>89690</v>
      </c>
      <c r="P161" s="6" t="s">
        <v>195</v>
      </c>
      <c r="Q161" s="4">
        <f t="shared" si="18"/>
        <v>5447.0000000000009</v>
      </c>
      <c r="R161" s="7">
        <f t="shared" si="19"/>
        <v>6.3043981481481493E-2</v>
      </c>
      <c r="S161" s="5">
        <f t="shared" si="20"/>
        <v>45.196387410561329</v>
      </c>
      <c r="T161" s="5">
        <f t="shared" si="21"/>
        <v>28.08051549818175</v>
      </c>
      <c r="U161" s="5">
        <f t="shared" si="22"/>
        <v>1755.3645452328699</v>
      </c>
      <c r="V161" s="5">
        <f t="shared" si="23"/>
        <v>27337.844428188244</v>
      </c>
      <c r="W161" s="4">
        <f t="shared" si="24"/>
        <v>-1263.5294117643002</v>
      </c>
      <c r="X161" s="5">
        <f t="shared" si="25"/>
        <v>-6.4188074644614126</v>
      </c>
    </row>
    <row r="162" spans="1:24" x14ac:dyDescent="0.3">
      <c r="A162" s="6" t="s">
        <v>30</v>
      </c>
      <c r="B162" s="7">
        <v>0.77443287037037034</v>
      </c>
      <c r="C162">
        <v>37.841166666667</v>
      </c>
      <c r="D162">
        <v>-96.882833333332997</v>
      </c>
      <c r="E162">
        <v>5399</v>
      </c>
      <c r="F162">
        <v>341</v>
      </c>
      <c r="G162">
        <v>12</v>
      </c>
      <c r="H162" s="6" t="s">
        <v>17</v>
      </c>
      <c r="I162">
        <v>7.4</v>
      </c>
      <c r="J162">
        <v>20.3</v>
      </c>
      <c r="K162">
        <v>666.5</v>
      </c>
      <c r="L162" s="6" t="s">
        <v>32</v>
      </c>
      <c r="M162" s="6" t="s">
        <v>32</v>
      </c>
      <c r="N162" s="6" t="s">
        <v>32</v>
      </c>
      <c r="O162">
        <v>89690</v>
      </c>
      <c r="P162" s="6" t="s">
        <v>193</v>
      </c>
      <c r="Q162" s="4">
        <f t="shared" si="18"/>
        <v>5463.9999999999973</v>
      </c>
      <c r="R162" s="7">
        <f t="shared" si="19"/>
        <v>6.3240740740740709E-2</v>
      </c>
      <c r="S162" s="5">
        <f t="shared" si="20"/>
        <v>45.155726677488069</v>
      </c>
      <c r="T162" s="5">
        <f t="shared" ref="T162:T172" si="26">$S162 * 0.6213</f>
        <v>28.055252984723335</v>
      </c>
      <c r="U162" s="5">
        <f t="shared" si="22"/>
        <v>1645.6352109241648</v>
      </c>
      <c r="V162" s="5">
        <f t="shared" si="23"/>
        <v>27337.844428188244</v>
      </c>
      <c r="W162" s="4">
        <f t="shared" si="24"/>
        <v>-1270.5882352943895</v>
      </c>
      <c r="X162" s="5">
        <f t="shared" si="25"/>
        <v>-6.4546667240428626</v>
      </c>
    </row>
    <row r="163" spans="1:24" x14ac:dyDescent="0.3">
      <c r="A163" s="6" t="s">
        <v>30</v>
      </c>
      <c r="B163" s="7">
        <v>0.77462962962962967</v>
      </c>
      <c r="C163">
        <v>37.841666666667003</v>
      </c>
      <c r="D163">
        <v>-96.882833333332997</v>
      </c>
      <c r="E163">
        <v>5007</v>
      </c>
      <c r="F163">
        <v>299</v>
      </c>
      <c r="G163">
        <v>8</v>
      </c>
      <c r="H163" s="6" t="s">
        <v>16</v>
      </c>
      <c r="I163">
        <v>7.4</v>
      </c>
      <c r="J163">
        <v>20.3</v>
      </c>
      <c r="K163">
        <v>666.5</v>
      </c>
      <c r="L163" s="6" t="s">
        <v>32</v>
      </c>
      <c r="M163" s="6" t="s">
        <v>32</v>
      </c>
      <c r="N163" s="6" t="s">
        <v>32</v>
      </c>
      <c r="O163">
        <v>89690</v>
      </c>
      <c r="P163" s="6" t="s">
        <v>195</v>
      </c>
      <c r="Q163" s="4">
        <f t="shared" si="18"/>
        <v>5481.0000000000027</v>
      </c>
      <c r="R163" s="7">
        <f t="shared" si="19"/>
        <v>6.3437500000000036E-2</v>
      </c>
      <c r="S163" s="5">
        <f t="shared" si="20"/>
        <v>45.127754018660248</v>
      </c>
      <c r="T163" s="5">
        <f t="shared" si="26"/>
        <v>28.037873571793611</v>
      </c>
      <c r="U163" s="5">
        <f t="shared" si="22"/>
        <v>1526.1521580102412</v>
      </c>
      <c r="V163" s="5">
        <f t="shared" si="23"/>
        <v>27337.844428188244</v>
      </c>
      <c r="W163" s="4">
        <f t="shared" si="24"/>
        <v>-1383.5294117642616</v>
      </c>
      <c r="X163" s="5">
        <f t="shared" si="25"/>
        <v>-7.0284148772873563</v>
      </c>
    </row>
    <row r="164" spans="1:24" x14ac:dyDescent="0.3">
      <c r="A164" s="6" t="s">
        <v>30</v>
      </c>
      <c r="B164" s="7">
        <v>0.77482638888888888</v>
      </c>
      <c r="C164">
        <v>37.842500000000001</v>
      </c>
      <c r="D164">
        <v>-96.882999999999996</v>
      </c>
      <c r="E164">
        <v>4629</v>
      </c>
      <c r="F164">
        <v>352</v>
      </c>
      <c r="G164">
        <v>10</v>
      </c>
      <c r="H164" s="6" t="s">
        <v>16</v>
      </c>
      <c r="I164">
        <v>7.4</v>
      </c>
      <c r="J164">
        <v>20.3</v>
      </c>
      <c r="K164">
        <v>666.5</v>
      </c>
      <c r="L164" s="6" t="s">
        <v>32</v>
      </c>
      <c r="M164" s="6" t="s">
        <v>32</v>
      </c>
      <c r="N164" s="6" t="s">
        <v>32</v>
      </c>
      <c r="O164">
        <v>89690</v>
      </c>
      <c r="P164" s="6" t="s">
        <v>195</v>
      </c>
      <c r="Q164" s="4">
        <f t="shared" si="18"/>
        <v>5497.9999999999991</v>
      </c>
      <c r="R164" s="7">
        <f t="shared" si="19"/>
        <v>6.3634259259259252E-2</v>
      </c>
      <c r="S164" s="5">
        <f t="shared" si="20"/>
        <v>45.068582507406781</v>
      </c>
      <c r="T164" s="5">
        <f t="shared" si="26"/>
        <v>28.001110311851832</v>
      </c>
      <c r="U164" s="5">
        <f t="shared" si="22"/>
        <v>1410.9363569861009</v>
      </c>
      <c r="V164" s="5">
        <f t="shared" si="23"/>
        <v>27337.844428188244</v>
      </c>
      <c r="W164" s="4">
        <f t="shared" si="24"/>
        <v>-1334.117647059109</v>
      </c>
      <c r="X164" s="5">
        <f t="shared" si="25"/>
        <v>-6.7774000602450055</v>
      </c>
    </row>
    <row r="165" spans="1:24" x14ac:dyDescent="0.3">
      <c r="A165" s="6" t="s">
        <v>30</v>
      </c>
      <c r="B165" s="7">
        <v>0.7750231481481481</v>
      </c>
      <c r="C165">
        <v>37.843333333333</v>
      </c>
      <c r="D165">
        <v>-96.882833333332997</v>
      </c>
      <c r="E165">
        <v>4234</v>
      </c>
      <c r="F165">
        <v>2</v>
      </c>
      <c r="G165">
        <v>12</v>
      </c>
      <c r="H165" s="6" t="s">
        <v>16</v>
      </c>
      <c r="I165">
        <v>7.4</v>
      </c>
      <c r="J165">
        <v>20.3</v>
      </c>
      <c r="K165">
        <v>666.5</v>
      </c>
      <c r="L165" s="6" t="s">
        <v>32</v>
      </c>
      <c r="M165" s="6" t="s">
        <v>32</v>
      </c>
      <c r="N165" s="6" t="s">
        <v>32</v>
      </c>
      <c r="O165">
        <v>89690</v>
      </c>
      <c r="P165" s="6" t="s">
        <v>195</v>
      </c>
      <c r="Q165" s="4">
        <f t="shared" si="18"/>
        <v>5514.9999999999955</v>
      </c>
      <c r="R165" s="7">
        <f t="shared" si="19"/>
        <v>6.3831018518518468E-2</v>
      </c>
      <c r="S165" s="5">
        <f t="shared" si="20"/>
        <v>45.034882048230017</v>
      </c>
      <c r="T165" s="5">
        <f t="shared" si="26"/>
        <v>27.980172216565308</v>
      </c>
      <c r="U165" s="5">
        <f t="shared" si="22"/>
        <v>1290.5388929529383</v>
      </c>
      <c r="V165" s="5">
        <f t="shared" si="23"/>
        <v>27337.844428188244</v>
      </c>
      <c r="W165" s="4">
        <f t="shared" si="24"/>
        <v>-1394.1176470591217</v>
      </c>
      <c r="X165" s="5">
        <f t="shared" si="25"/>
        <v>-7.0822037666581403</v>
      </c>
    </row>
    <row r="166" spans="1:24" x14ac:dyDescent="0.3">
      <c r="A166" s="6" t="s">
        <v>30</v>
      </c>
      <c r="B166" s="7">
        <v>0.77521990740740743</v>
      </c>
      <c r="C166">
        <v>37.844166666667</v>
      </c>
      <c r="D166">
        <v>-96.882999999999996</v>
      </c>
      <c r="E166">
        <v>3833</v>
      </c>
      <c r="F166">
        <v>11</v>
      </c>
      <c r="G166">
        <v>1</v>
      </c>
      <c r="H166" s="6" t="s">
        <v>16</v>
      </c>
      <c r="I166">
        <v>7.4</v>
      </c>
      <c r="J166">
        <v>20.3</v>
      </c>
      <c r="K166">
        <v>666.5</v>
      </c>
      <c r="L166" s="6" t="s">
        <v>32</v>
      </c>
      <c r="M166" s="6" t="s">
        <v>32</v>
      </c>
      <c r="N166" s="6" t="s">
        <v>32</v>
      </c>
      <c r="O166">
        <v>89690</v>
      </c>
      <c r="P166" s="6" t="s">
        <v>195</v>
      </c>
      <c r="Q166" s="4">
        <f t="shared" si="18"/>
        <v>5532.0000000000018</v>
      </c>
      <c r="R166" s="7">
        <f t="shared" si="19"/>
        <v>6.4027777777777795E-2</v>
      </c>
      <c r="S166" s="5">
        <f t="shared" si="20"/>
        <v>44.975970453879839</v>
      </c>
      <c r="T166" s="5">
        <f t="shared" si="26"/>
        <v>27.943570442995544</v>
      </c>
      <c r="U166" s="5">
        <f t="shared" si="22"/>
        <v>1168.3126066812972</v>
      </c>
      <c r="V166" s="5">
        <f t="shared" si="23"/>
        <v>27337.844428188244</v>
      </c>
      <c r="W166" s="4">
        <f t="shared" si="24"/>
        <v>-1415.2941176465288</v>
      </c>
      <c r="X166" s="5">
        <f t="shared" si="25"/>
        <v>-7.1897815453879579</v>
      </c>
    </row>
    <row r="167" spans="1:24" x14ac:dyDescent="0.3">
      <c r="A167" s="6" t="s">
        <v>30</v>
      </c>
      <c r="B167" s="7">
        <v>0.77541666666666664</v>
      </c>
      <c r="C167">
        <v>37.844499999999996</v>
      </c>
      <c r="D167">
        <v>-96.883499999999998</v>
      </c>
      <c r="E167">
        <v>3407</v>
      </c>
      <c r="F167">
        <v>314</v>
      </c>
      <c r="G167">
        <v>9</v>
      </c>
      <c r="H167" s="6" t="s">
        <v>16</v>
      </c>
      <c r="I167">
        <v>7.4</v>
      </c>
      <c r="J167">
        <v>20.3</v>
      </c>
      <c r="K167">
        <v>666.5</v>
      </c>
      <c r="L167" s="6" t="s">
        <v>32</v>
      </c>
      <c r="M167" s="6" t="s">
        <v>32</v>
      </c>
      <c r="N167" s="6" t="s">
        <v>32</v>
      </c>
      <c r="O167">
        <v>89690</v>
      </c>
      <c r="P167" s="6" t="s">
        <v>195</v>
      </c>
      <c r="Q167" s="4">
        <f t="shared" si="18"/>
        <v>5548.9999999999973</v>
      </c>
      <c r="R167" s="7">
        <f t="shared" si="19"/>
        <v>6.4224537037037011E-2</v>
      </c>
      <c r="S167" s="5">
        <f t="shared" si="20"/>
        <v>44.919438392554831</v>
      </c>
      <c r="T167" s="5">
        <f t="shared" si="26"/>
        <v>27.908447073294315</v>
      </c>
      <c r="U167" s="5">
        <f t="shared" si="22"/>
        <v>1038.4662277493294</v>
      </c>
      <c r="V167" s="5">
        <f t="shared" si="23"/>
        <v>27337.844428188244</v>
      </c>
      <c r="W167" s="4">
        <f t="shared" si="24"/>
        <v>-1503.5294117651081</v>
      </c>
      <c r="X167" s="5">
        <f t="shared" si="25"/>
        <v>-7.6380222901177968</v>
      </c>
    </row>
    <row r="168" spans="1:24" x14ac:dyDescent="0.3">
      <c r="A168" s="6" t="s">
        <v>30</v>
      </c>
      <c r="B168" s="7">
        <v>0.77561342592592597</v>
      </c>
      <c r="C168">
        <v>37.845500000000001</v>
      </c>
      <c r="D168">
        <v>-96.884</v>
      </c>
      <c r="E168">
        <v>2971</v>
      </c>
      <c r="F168">
        <v>13</v>
      </c>
      <c r="G168">
        <v>9</v>
      </c>
      <c r="H168" s="6" t="s">
        <v>16</v>
      </c>
      <c r="I168">
        <v>7.4</v>
      </c>
      <c r="J168">
        <v>20.3</v>
      </c>
      <c r="K168">
        <v>666.5</v>
      </c>
      <c r="L168" s="6" t="s">
        <v>32</v>
      </c>
      <c r="M168" s="6" t="s">
        <v>32</v>
      </c>
      <c r="N168" s="6" t="s">
        <v>32</v>
      </c>
      <c r="O168">
        <v>89690</v>
      </c>
      <c r="P168" s="6" t="s">
        <v>195</v>
      </c>
      <c r="Q168" s="4">
        <f t="shared" si="18"/>
        <v>5566.0000000000036</v>
      </c>
      <c r="R168" s="7">
        <f t="shared" si="19"/>
        <v>6.4421296296296338E-2</v>
      </c>
      <c r="S168" s="5">
        <f t="shared" si="20"/>
        <v>44.826054889642869</v>
      </c>
      <c r="T168" s="5">
        <f t="shared" si="26"/>
        <v>27.850427902935113</v>
      </c>
      <c r="U168" s="5">
        <f t="shared" si="22"/>
        <v>905.57181175323092</v>
      </c>
      <c r="V168" s="5">
        <f t="shared" si="23"/>
        <v>27337.844428188244</v>
      </c>
      <c r="W168" s="4">
        <f t="shared" si="24"/>
        <v>-1538.8235294111882</v>
      </c>
      <c r="X168" s="5">
        <f t="shared" si="25"/>
        <v>-7.8173185880028662</v>
      </c>
    </row>
    <row r="169" spans="1:24" x14ac:dyDescent="0.3">
      <c r="A169" s="6" t="s">
        <v>30</v>
      </c>
      <c r="B169" s="7">
        <v>0.77581018518518519</v>
      </c>
      <c r="C169">
        <v>37.846333333333</v>
      </c>
      <c r="D169">
        <v>-96.884166666666999</v>
      </c>
      <c r="E169">
        <v>2534</v>
      </c>
      <c r="F169">
        <v>358</v>
      </c>
      <c r="G169">
        <v>14</v>
      </c>
      <c r="H169" s="6" t="s">
        <v>16</v>
      </c>
      <c r="I169">
        <v>7.4</v>
      </c>
      <c r="J169">
        <v>20.3</v>
      </c>
      <c r="K169">
        <v>666.5</v>
      </c>
      <c r="L169" s="6" t="s">
        <v>32</v>
      </c>
      <c r="M169" s="6" t="s">
        <v>32</v>
      </c>
      <c r="N169" s="6" t="s">
        <v>32</v>
      </c>
      <c r="O169">
        <v>89690</v>
      </c>
      <c r="P169" s="6" t="s">
        <v>195</v>
      </c>
      <c r="Q169" s="4">
        <f t="shared" si="18"/>
        <v>5583</v>
      </c>
      <c r="R169" s="7">
        <f t="shared" si="19"/>
        <v>6.4618055555555554E-2</v>
      </c>
      <c r="S169" s="5">
        <f t="shared" si="20"/>
        <v>44.767401941630105</v>
      </c>
      <c r="T169" s="5">
        <f t="shared" si="26"/>
        <v>27.813986826334784</v>
      </c>
      <c r="U169" s="5">
        <f t="shared" si="22"/>
        <v>772.37259205071928</v>
      </c>
      <c r="V169" s="5">
        <f t="shared" si="23"/>
        <v>27337.844428188244</v>
      </c>
      <c r="W169" s="4">
        <f t="shared" si="24"/>
        <v>-1542.3529411768006</v>
      </c>
      <c r="X169" s="5">
        <f t="shared" si="25"/>
        <v>-7.8352482177964751</v>
      </c>
    </row>
    <row r="170" spans="1:24" x14ac:dyDescent="0.3">
      <c r="A170" s="6" t="s">
        <v>30</v>
      </c>
      <c r="B170" s="7">
        <v>0.7760069444444444</v>
      </c>
      <c r="C170">
        <v>37.846833333333002</v>
      </c>
      <c r="D170">
        <v>-96.884166666666999</v>
      </c>
      <c r="E170">
        <v>2106</v>
      </c>
      <c r="F170">
        <v>29</v>
      </c>
      <c r="G170">
        <v>4</v>
      </c>
      <c r="H170" s="6" t="s">
        <v>16</v>
      </c>
      <c r="I170">
        <v>7.4</v>
      </c>
      <c r="J170">
        <v>20.3</v>
      </c>
      <c r="K170">
        <v>666.5</v>
      </c>
      <c r="L170" s="6" t="s">
        <v>32</v>
      </c>
      <c r="M170" s="6" t="s">
        <v>32</v>
      </c>
      <c r="N170" s="6" t="s">
        <v>32</v>
      </c>
      <c r="O170">
        <v>89690</v>
      </c>
      <c r="P170" s="6" t="s">
        <v>195</v>
      </c>
      <c r="Q170" s="4">
        <f t="shared" si="18"/>
        <v>5599.9999999999964</v>
      </c>
      <c r="R170" s="7">
        <f t="shared" si="19"/>
        <v>6.481481481481477E-2</v>
      </c>
      <c r="S170" s="5">
        <f t="shared" si="20"/>
        <v>44.739901106417598</v>
      </c>
      <c r="T170" s="5">
        <f t="shared" si="26"/>
        <v>27.796900557417253</v>
      </c>
      <c r="U170" s="5">
        <f t="shared" si="22"/>
        <v>641.91660570592535</v>
      </c>
      <c r="V170" s="5">
        <f t="shared" si="23"/>
        <v>27337.844428188244</v>
      </c>
      <c r="W170" s="4">
        <f t="shared" si="24"/>
        <v>-1510.5882352944409</v>
      </c>
      <c r="X170" s="5">
        <f t="shared" si="25"/>
        <v>-7.6738815496954036</v>
      </c>
    </row>
    <row r="171" spans="1:24" x14ac:dyDescent="0.3">
      <c r="A171" s="6" t="s">
        <v>30</v>
      </c>
      <c r="B171" s="7">
        <v>0.77620370370370373</v>
      </c>
      <c r="C171">
        <v>37.847000000000001</v>
      </c>
      <c r="D171">
        <v>-96.884500000000003</v>
      </c>
      <c r="E171">
        <v>1801</v>
      </c>
      <c r="F171">
        <v>321</v>
      </c>
      <c r="G171">
        <v>8</v>
      </c>
      <c r="H171" s="6" t="s">
        <v>16</v>
      </c>
      <c r="I171">
        <v>7.4</v>
      </c>
      <c r="J171">
        <v>20.3</v>
      </c>
      <c r="K171">
        <v>666.5</v>
      </c>
      <c r="L171" s="6" t="s">
        <v>32</v>
      </c>
      <c r="M171" s="6" t="s">
        <v>32</v>
      </c>
      <c r="N171" s="6" t="s">
        <v>32</v>
      </c>
      <c r="O171">
        <v>89690</v>
      </c>
      <c r="P171" s="6" t="s">
        <v>195</v>
      </c>
      <c r="Q171" s="4">
        <f t="shared" si="18"/>
        <v>5617.0000000000018</v>
      </c>
      <c r="R171" s="7">
        <f t="shared" si="19"/>
        <v>6.5011574074074097E-2</v>
      </c>
      <c r="S171" s="5">
        <f t="shared" si="20"/>
        <v>44.705297948205683</v>
      </c>
      <c r="T171" s="5">
        <f t="shared" si="26"/>
        <v>27.77540161522019</v>
      </c>
      <c r="U171" s="5">
        <f t="shared" si="22"/>
        <v>548.95147524993899</v>
      </c>
      <c r="V171" s="5">
        <f t="shared" si="23"/>
        <v>27337.844428188244</v>
      </c>
      <c r="W171" s="4">
        <f t="shared" si="24"/>
        <v>-1076.4705882349485</v>
      </c>
      <c r="X171" s="5">
        <f t="shared" si="25"/>
        <v>-5.4685370856444999</v>
      </c>
    </row>
    <row r="172" spans="1:24" x14ac:dyDescent="0.3">
      <c r="A172" s="6" t="s">
        <v>30</v>
      </c>
      <c r="B172" s="7">
        <v>0.77640046296296295</v>
      </c>
      <c r="C172">
        <v>37.847666666667003</v>
      </c>
      <c r="D172">
        <v>-96.884666666667002</v>
      </c>
      <c r="E172">
        <v>1581</v>
      </c>
      <c r="F172">
        <v>296</v>
      </c>
      <c r="G172">
        <v>12</v>
      </c>
      <c r="H172" s="6" t="s">
        <v>16</v>
      </c>
      <c r="I172">
        <v>7.4</v>
      </c>
      <c r="J172">
        <v>20.3</v>
      </c>
      <c r="K172">
        <v>666.5</v>
      </c>
      <c r="L172" s="6" t="s">
        <v>32</v>
      </c>
      <c r="M172" s="6" t="s">
        <v>32</v>
      </c>
      <c r="N172" s="6" t="s">
        <v>32</v>
      </c>
      <c r="O172">
        <v>89690</v>
      </c>
      <c r="P172" s="6" t="s">
        <v>195</v>
      </c>
      <c r="Q172" s="4">
        <f t="shared" si="18"/>
        <v>5633.9999999999982</v>
      </c>
      <c r="R172" s="7">
        <f t="shared" si="19"/>
        <v>6.5208333333333313E-2</v>
      </c>
      <c r="S172" s="5">
        <f t="shared" si="20"/>
        <v>44.655981575974998</v>
      </c>
      <c r="T172" s="5">
        <f t="shared" si="26"/>
        <v>27.744761353153265</v>
      </c>
      <c r="U172" s="5">
        <f t="shared" si="22"/>
        <v>481.89465983906359</v>
      </c>
      <c r="V172" s="5">
        <f t="shared" si="23"/>
        <v>27337.844428188244</v>
      </c>
      <c r="W172" s="4">
        <f t="shared" si="24"/>
        <v>-776.47058823546024</v>
      </c>
      <c r="X172" s="5">
        <f t="shared" si="25"/>
        <v>-3.9445185535817493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5ACAA6-4897-4E62-B6BE-ADE182E779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W0ZC-11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Zack Clobes</cp:lastModifiedBy>
  <dcterms:created xsi:type="dcterms:W3CDTF">2019-03-30T03:49:43Z</dcterms:created>
  <dcterms:modified xsi:type="dcterms:W3CDTF">2019-05-16T23:03:38Z</dcterms:modified>
</cp:coreProperties>
</file>